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<sst xmlns="http://schemas.openxmlformats.org/spreadsheetml/2006/main" count="701" uniqueCount="394">
  <si>
    <t xml:space="preserve">  НАЛОГОВЫЕ И НЕНАЛОГОВЫЕ ДОХОДЫ</t>
  </si>
  <si>
    <t xml:space="preserve">  НАЛОГИ НА ПРИБЫЛЬ, ДОХОДЫ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</si>
  <si>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</si>
  <si>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</si>
  <si>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</si>
  <si>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</si>
  <si>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</si>
  <si>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</si>
  <si>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</si>
  <si>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</si>
  <si>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</si>
  <si>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</si>
  <si>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</si>
  <si>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</si>
  <si>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</si>
  <si>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</si>
  <si>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</si>
  <si>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</si>
  <si>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</si>
  <si>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</si>
  <si>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</si>
  <si>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</si>
  <si>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</si>
  <si>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</si>
  <si>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</si>
  <si>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</si>
  <si>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</si>
  <si>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</si>
  <si>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</si>
  <si>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</si>
  <si>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</si>
  <si>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</si>
  <si>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</si>
  <si>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</si>
  <si>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</si>
  <si>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</si>
  <si>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</si>
  <si>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</si>
  <si>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</si>
  <si>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</si>
  <si>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</si>
  <si>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</si>
  <si>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</si>
  <si>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</si>
  <si>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</si>
  <si>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</si>
  <si>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</si>
  <si>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</si>
  <si>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</si>
  <si>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</si>
  <si>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</si>
  <si>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</si>
  <si>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</si>
  <si>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</si>
  <si>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</si>
  <si>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</si>
  <si>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</si>
  <si>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</si>
  <si>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</si>
  <si>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</si>
  <si>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</si>
  <si>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</si>
  <si>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</si>
  <si>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</si>
  <si>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</si>
  <si>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</si>
  <si>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</si>
  <si>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</si>
  <si>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</si>
  <si>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</si>
  <si>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</si>
  <si>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</si>
  <si>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</si>
  <si>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</si>
  <si>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</si>
  <si>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</si>
  <si>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</si>
  <si>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</si>
  <si>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</si>
  <si>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</si>
  <si>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</si>
  <si>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</si>
  <si>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</si>
  <si>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</si>
  <si>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</si>
  <si>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</si>
  <si>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</si>
  <si>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</si>
  <si>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</si>
  <si>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</si>
  <si>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</si>
  <si>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-</t>
  </si>
  <si>
    <t>Администрация Юрьевского сельского поселения Котельничского района Кировской области</t>
  </si>
  <si>
    <t/>
  </si>
  <si>
    <t>А.С. Плотников</t>
  </si>
  <si>
    <t>991</t>
  </si>
  <si>
    <t>99101050000000000000</t>
  </si>
  <si>
    <t>99101050000000000500</t>
  </si>
  <si>
    <t xml:space="preserve">  Увеличение прочих остатков средств бюджетов</t>
  </si>
  <si>
    <t>99101050200000000500</t>
  </si>
  <si>
    <t xml:space="preserve">  Увеличение прочих остатков денежных средств бюджетов</t>
  </si>
  <si>
    <t>99101050201000000510</t>
  </si>
  <si>
    <t xml:space="preserve">  Увеличение прочих остатков денежных средств бюджетов поселений</t>
  </si>
  <si>
    <t>99101050201100000510</t>
  </si>
  <si>
    <t>99101050000000000600</t>
  </si>
  <si>
    <t xml:space="preserve">  Уменьшение прочих остатков средств бюджетов</t>
  </si>
  <si>
    <t>99101050200000000600</t>
  </si>
  <si>
    <t xml:space="preserve">  Уменьшение прочих остатков денежных средств бюджетов</t>
  </si>
  <si>
    <t>99101050201000000610</t>
  </si>
  <si>
    <t xml:space="preserve">  Уменьшение прочих остатков денежных средств бюджетов поселений</t>
  </si>
  <si>
    <t>99101050201100000610</t>
  </si>
  <si>
    <t>200</t>
  </si>
  <si>
    <t>99101000000000000000</t>
  </si>
  <si>
    <t>99101020000000000000</t>
  </si>
  <si>
    <t>99101020020300000000</t>
  </si>
  <si>
    <t>99101020020300500000</t>
  </si>
  <si>
    <t>99101020020300500200</t>
  </si>
  <si>
    <t>99101020020300500210</t>
  </si>
  <si>
    <t>99101020020300500211</t>
  </si>
  <si>
    <t>99101020020300500213</t>
  </si>
  <si>
    <t>99101040000000000000</t>
  </si>
  <si>
    <t>99101040020400000000</t>
  </si>
  <si>
    <t>99101040020400500000</t>
  </si>
  <si>
    <t>99101040020400500200</t>
  </si>
  <si>
    <t>99101040020400500210</t>
  </si>
  <si>
    <t>99101040020400500211</t>
  </si>
  <si>
    <t>99101040020400500213</t>
  </si>
  <si>
    <t>99101040020400500220</t>
  </si>
  <si>
    <t>99101040020400500221</t>
  </si>
  <si>
    <t>99101040020400500223</t>
  </si>
  <si>
    <t>99101040020400500225</t>
  </si>
  <si>
    <t>99101040020400500226</t>
  </si>
  <si>
    <t>99101040020400500290</t>
  </si>
  <si>
    <t>99101040020400500300</t>
  </si>
  <si>
    <t>99101040020400500340</t>
  </si>
  <si>
    <t>99101110000000000000</t>
  </si>
  <si>
    <t>99101110700500000000</t>
  </si>
  <si>
    <t>99101110700500013000</t>
  </si>
  <si>
    <t>99101110700500013200</t>
  </si>
  <si>
    <t>99101130000000000000</t>
  </si>
  <si>
    <t>99101130029900000000</t>
  </si>
  <si>
    <t>99101130029900001000</t>
  </si>
  <si>
    <t>99101130029900001200</t>
  </si>
  <si>
    <t>99101130029900001220</t>
  </si>
  <si>
    <t>99101130029900001223</t>
  </si>
  <si>
    <t>99101130920300000000</t>
  </si>
  <si>
    <t>99101130920300500000</t>
  </si>
  <si>
    <t>99101130920300500200</t>
  </si>
  <si>
    <t>99101130920300500290</t>
  </si>
  <si>
    <t>99102000000000000000</t>
  </si>
  <si>
    <t>99102030000000000000</t>
  </si>
  <si>
    <t>99102030013600000000</t>
  </si>
  <si>
    <t>99102030013600500000</t>
  </si>
  <si>
    <t>99102030013600500200</t>
  </si>
  <si>
    <t>99102030013600500210</t>
  </si>
  <si>
    <t>99102030013600500211</t>
  </si>
  <si>
    <t>99102030013600500213</t>
  </si>
  <si>
    <t>99102030013600500220</t>
  </si>
  <si>
    <t>99102030013600500225</t>
  </si>
  <si>
    <t>99102030013600500300</t>
  </si>
  <si>
    <t>99102030013600500340</t>
  </si>
  <si>
    <t>99104000000000000000</t>
  </si>
  <si>
    <t>99104090000000000000</t>
  </si>
  <si>
    <t>99104096000200000000</t>
  </si>
  <si>
    <t>99104096000200500000</t>
  </si>
  <si>
    <t>99104096000200500200</t>
  </si>
  <si>
    <t>99104096000200500220</t>
  </si>
  <si>
    <t>99104096000200500225</t>
  </si>
  <si>
    <t>99105000000000000000</t>
  </si>
  <si>
    <t>99105010000000000000</t>
  </si>
  <si>
    <t>99105013500300000000</t>
  </si>
  <si>
    <t>99105013500300500000</t>
  </si>
  <si>
    <t>99105013500300500200</t>
  </si>
  <si>
    <t>99105013500300500220</t>
  </si>
  <si>
    <t>99105013500300500226</t>
  </si>
  <si>
    <t>99105020000000000000</t>
  </si>
  <si>
    <t>99105027950200000000</t>
  </si>
  <si>
    <t>99105027950200500000</t>
  </si>
  <si>
    <t>99105027950200500200</t>
  </si>
  <si>
    <t>99105027950200500220</t>
  </si>
  <si>
    <t>99105027950200500226</t>
  </si>
  <si>
    <t>99105030000000000000</t>
  </si>
  <si>
    <t>99105036000100500000</t>
  </si>
  <si>
    <t>99105036000100500200</t>
  </si>
  <si>
    <t>99105036000100500220</t>
  </si>
  <si>
    <t>99105036000100500223</t>
  </si>
  <si>
    <t>99105036000100500225</t>
  </si>
  <si>
    <t>99105036000100500226</t>
  </si>
  <si>
    <t>99108000000000000000</t>
  </si>
  <si>
    <t>99108010000000000000</t>
  </si>
  <si>
    <t>99108014409900000000</t>
  </si>
  <si>
    <t>99108014409900001000</t>
  </si>
  <si>
    <t>99108014409900001200</t>
  </si>
  <si>
    <t>99108014409900001210</t>
  </si>
  <si>
    <t>99108014409900001211</t>
  </si>
  <si>
    <t>99108014409900001213</t>
  </si>
  <si>
    <t>99108014409900001220</t>
  </si>
  <si>
    <t>99108014409900001223</t>
  </si>
  <si>
    <t>99108014409900001225</t>
  </si>
  <si>
    <t>99108014409900001226</t>
  </si>
  <si>
    <t>99108014409900001290</t>
  </si>
  <si>
    <t>99108014409900001300</t>
  </si>
  <si>
    <t>99108014409900001310</t>
  </si>
  <si>
    <t>99108014409900001340</t>
  </si>
  <si>
    <t>99110000000000000000</t>
  </si>
  <si>
    <t>99110010000000000000</t>
  </si>
  <si>
    <t>99110014910100000000</t>
  </si>
  <si>
    <t>99110014910100005000</t>
  </si>
  <si>
    <t>99110014910100005200</t>
  </si>
  <si>
    <t>99110014910100005260</t>
  </si>
  <si>
    <t>99110014910100005263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</si>
  <si>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</si>
  <si>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</si>
  <si>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Межбюджетные трансферты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</si>
  <si>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</si>
  <si>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</si>
  <si>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</si>
  <si>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</si>
  <si>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</si>
  <si>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</si>
  <si>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</si>
  <si>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</si>
  <si>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</si>
  <si>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</si>
  <si>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</si>
  <si>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</si>
  <si>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</si>
  <si>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Резервные фонды</t>
  </si>
  <si>
    <t xml:space="preserve">  Другие общегосударственные вопросы</t>
  </si>
  <si>
    <t xml:space="preserve">  Выполнение других обязательств государства</t>
  </si>
  <si>
    <t xml:space="preserve">  НАЦИОНАЛЬНАЯ ОБОРОНА</t>
  </si>
  <si>
    <t xml:space="preserve">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</si>
  <si>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</si>
  <si>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 xml:space="preserve">  НАЦИОНАЛЬНАЯ ЭКОНОМИКА</t>
  </si>
  <si>
    <t xml:space="preserve">  Дорожное хозяйство (дорожные фонды)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</si>
  <si>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</si>
  <si>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</si>
  <si>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</si>
  <si>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</si>
  <si>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</si>
  <si>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</si>
  <si>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Увеличение стоимости основных средств</t>
  </si>
  <si>
    <t xml:space="preserve">  СОЦИАЛЬНАЯ ПОЛИТИКА</t>
  </si>
  <si>
    <t xml:space="preserve">  Пенсионное обеспечение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</si>
  <si>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</si>
  <si>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</si>
  <si>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>99110600000000000000</t>
  </si>
  <si>
    <t>99110800000000000000</t>
  </si>
  <si>
    <t>99111109000000000120</t>
  </si>
  <si>
    <t>99111109040000000120</t>
  </si>
  <si>
    <t>99111109045100000120</t>
  </si>
  <si>
    <t>99111300000000000000</t>
  </si>
  <si>
    <t>99111301000000000130</t>
  </si>
  <si>
    <t>99111301990000000130</t>
  </si>
  <si>
    <t>99111700000000000000</t>
  </si>
  <si>
    <t>99120000000000000000</t>
  </si>
  <si>
    <t>99120200000000000000</t>
  </si>
  <si>
    <t>99120201000000000151</t>
  </si>
  <si>
    <t>99120201001000000151</t>
  </si>
  <si>
    <t>99120201001100000151</t>
  </si>
  <si>
    <t>99120201003000000151</t>
  </si>
  <si>
    <t>99120201003100000151</t>
  </si>
  <si>
    <t>99120203000000000151</t>
  </si>
  <si>
    <t>99120203015000000151</t>
  </si>
  <si>
    <t>99120203015100000151</t>
  </si>
  <si>
    <t>77400520</t>
  </si>
  <si>
    <t>Выполнение функций органами местного самоуправления</t>
  </si>
  <si>
    <t>Прочие выплаты</t>
  </si>
  <si>
    <t>99101040020400500212</t>
  </si>
  <si>
    <t>Резервные фонды местных администраций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</si>
  <si>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</si>
  <si>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</si>
  <si>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</si>
  <si>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</si>
  <si>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</si>
  <si>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  Доходы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</si>
  <si>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 xml:space="preserve">  Прочие доходы от оказания платных услуг (работ) получателями средств бюджетов муниципальных районов</t>
  </si>
  <si>
    <t>Транспортные услуги</t>
  </si>
  <si>
    <t>99101040020400500222</t>
  </si>
  <si>
    <t>В.И.Плотников</t>
  </si>
  <si>
    <t>18210102010010000110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</si>
  <si>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</si>
  <si>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18210102000010000110</t>
  </si>
  <si>
    <t>18210102010011000110</t>
  </si>
  <si>
    <t>18210503010011000110</t>
  </si>
  <si>
    <t xml:space="preserve">18210503000000000110 </t>
  </si>
  <si>
    <t>18210500000000000110</t>
  </si>
  <si>
    <t>18210601030100000110</t>
  </si>
  <si>
    <t>18210601030101000110</t>
  </si>
  <si>
    <t>18210601030102000110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</si>
  <si>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</si>
  <si>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18210606013101000110</t>
  </si>
  <si>
    <t>18210606023101000110</t>
  </si>
  <si>
    <t>18210606020000000110</t>
  </si>
  <si>
    <t>18210606000000000110</t>
  </si>
  <si>
    <t>99110804020011000110</t>
  </si>
  <si>
    <t>99110804020000000110</t>
  </si>
  <si>
    <t>91911105013100000120</t>
  </si>
  <si>
    <t>91911105010000000120</t>
  </si>
  <si>
    <t>91911105000000000120</t>
  </si>
  <si>
    <t>91911100000000000000</t>
  </si>
  <si>
    <t>99111105035100000120</t>
  </si>
  <si>
    <t>99111105035000000120</t>
  </si>
  <si>
    <t>99111301995100000130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</si>
  <si>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</si>
  <si>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</si>
  <si>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Муниципальная целевая программа развития общественной инфраструктуры в сельских поселениях</t>
  </si>
  <si>
    <t>99101020020300500212</t>
  </si>
  <si>
    <t>Увеличение стоимости основных средств</t>
  </si>
  <si>
    <t>99101040020400500310</t>
  </si>
  <si>
    <t>99101110700500013226</t>
  </si>
  <si>
    <t>99102030013600500222</t>
  </si>
  <si>
    <t>99102030013600500310</t>
  </si>
  <si>
    <t>991030000000000000000</t>
  </si>
  <si>
    <t>991031000000000000000</t>
  </si>
  <si>
    <t>Национальная безопасность и правоохранительная деятельность</t>
  </si>
  <si>
    <t>Обеспечение национальной безопасности</t>
  </si>
  <si>
    <t>991031024700000000000</t>
  </si>
  <si>
    <t>Реализация других функций, связанных с обеспечением национальной безопасности и правоохранительной деятельности</t>
  </si>
  <si>
    <t>991031024700005000000</t>
  </si>
  <si>
    <t>Прочие услуги</t>
  </si>
  <si>
    <t>991031024700005000226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</si>
  <si>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</si>
  <si>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99114000000000000000</t>
  </si>
  <si>
    <t xml:space="preserve">  Прочие межбюджетные трансферты общего характера</t>
  </si>
  <si>
    <t>99114030000000000000</t>
  </si>
  <si>
    <t>99114033380100000000</t>
  </si>
  <si>
    <t>99114033380100500000</t>
  </si>
  <si>
    <t>99114033380100500200</t>
  </si>
  <si>
    <t xml:space="preserve">  Безвозмездные перечисления бюджетам</t>
  </si>
  <si>
    <t>99114033380100500250</t>
  </si>
  <si>
    <t xml:space="preserve">  Перечисления другим бюджетам бюджетной системы Российской Федерации</t>
  </si>
  <si>
    <t>99114033380100500251</t>
  </si>
  <si>
    <t>99108014409900001222</t>
  </si>
  <si>
    <t>18210606013102000110</t>
  </si>
  <si>
    <t>99105023510500500226</t>
  </si>
  <si>
    <t>99105023510500500222</t>
  </si>
  <si>
    <t>99105023510500500220</t>
  </si>
  <si>
    <t>99105023510500500000</t>
  </si>
  <si>
    <t>99105023510500000000</t>
  </si>
  <si>
    <t>Прочие работы,услуги</t>
  </si>
  <si>
    <t>Оплата работ,услуг</t>
  </si>
  <si>
    <t xml:space="preserve"> Межбюджетные трансферты</t>
  </si>
  <si>
    <t>Прочие мероприятия в области коммунального хозяйства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</si>
  <si>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занимающихся частной практикой</t>
  </si>
  <si>
    <t>91911406013100000430</t>
  </si>
  <si>
    <t>Доходы от продажи земельных участков, государственная собственность на которые на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</si>
  <si>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</si>
  <si>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МАТЕРИАЛЬНЫХ И НЕМАТЕРИАЛЬНЫХ АКТИВОВ</t>
  </si>
  <si>
    <t>91911406000000000430</t>
  </si>
  <si>
    <t>91911400000000000000</t>
  </si>
  <si>
    <t>Субсидии бюджетам бюджетной системы Российской Федерации (межбюджетные трансферты)</t>
  </si>
  <si>
    <t>99120202000000000151</t>
  </si>
  <si>
    <t>Прочие субсидии</t>
  </si>
  <si>
    <t>99120202029990000151</t>
  </si>
  <si>
    <t>99107054297803500226</t>
  </si>
  <si>
    <t>99107054297803500000</t>
  </si>
  <si>
    <t>99107054297803000000</t>
  </si>
  <si>
    <t>99107050000000000000</t>
  </si>
  <si>
    <t>99107000000000000000</t>
  </si>
  <si>
    <t>ОБРАЗОВАНИЕ</t>
  </si>
  <si>
    <t>Профессиональная подготовка,переподготовка и повышение квалификации</t>
  </si>
  <si>
    <t>Переподготовка и повышение квалификации лиц,замещающих муниципальные должности и должности муниципальных служащих, по вопросам ЖКХ</t>
  </si>
  <si>
    <t>Межбюджетные трансферты</t>
  </si>
  <si>
    <t>18210503010012000110</t>
  </si>
  <si>
    <t>на 01 июля 2013 г.</t>
  </si>
  <si>
    <t>99111714030100000180</t>
  </si>
  <si>
    <t>99111714030000000180</t>
  </si>
  <si>
    <t>99120204999100000151</t>
  </si>
  <si>
    <t>99120204000000000151</t>
  </si>
  <si>
    <t>Прочие межбюджетные трансферты, передаваемые бюджетам поселений</t>
  </si>
  <si>
    <t>Прочие межбюджетные трансферты</t>
  </si>
  <si>
    <t>99101130029900001225</t>
  </si>
  <si>
    <t>Работы,услуги по содержанию имущества</t>
  </si>
  <si>
    <t>99105030970300500225</t>
  </si>
  <si>
    <t>99105030970300500340</t>
  </si>
  <si>
    <t>99105030970300500000</t>
  </si>
  <si>
    <t>99105030970300000000</t>
  </si>
  <si>
    <t xml:space="preserve"> Увеличение стоимости материальных запасов</t>
  </si>
  <si>
    <t>Расходы засчет межбюджетных трансфертов, направленные на активизацию работы органов местного самоуправления городских и сельских поселений по введению самообложения граждан</t>
  </si>
  <si>
    <t>99108017950010001225</t>
  </si>
  <si>
    <t>99108017950010001000</t>
  </si>
  <si>
    <t>99108017950010000000</t>
  </si>
  <si>
    <t>МЦП содействия занятости населения Котельничского района на 2011-2013 годы.</t>
  </si>
  <si>
    <t>Выполнение функций казенными учреждениями</t>
  </si>
  <si>
    <t xml:space="preserve"> Выполнение функций казенными учреждениями</t>
  </si>
  <si>
    <t>99108015210115001211</t>
  </si>
  <si>
    <t>99108015210115001213</t>
  </si>
  <si>
    <t>99108015210115001000</t>
  </si>
  <si>
    <t>Заработная плата</t>
  </si>
  <si>
    <t>Начисления на заработную плату</t>
  </si>
  <si>
    <t>99108015210115000000</t>
  </si>
  <si>
    <t>Заработная плата МКУК ЦДБО</t>
  </si>
  <si>
    <t>"01" июля 2013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</si>
</sst>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1" xfId="42" applyNumberFormat="1" applyFont="1" applyBorder="1" applyAlignment="1" applyProtection="1">
      <alignment horizontal="center"/>
      <protection/>
    </xf>
    <xf numFmtId="0" fontId="26" fillId="0" borderId="0" xfId="0" applyFont="1" applyAlignment="1">
      <alignment horizontal="right"/>
    </xf>
    <xf numFmtId="49" fontId="26" fillId="0" borderId="0" xfId="0" applyNumberFormat="1" applyFont="1" applyBorder="1" applyAlignment="1">
      <alignment horizontal="centerContinuous"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5" xfId="0" applyNumberFormat="1" applyFont="1" applyFill="1" applyBorder="1" applyAlignment="1">
      <alignment horizontal="left" wrapText="1"/>
    </xf>
    <xf numFmtId="0" fontId="0" fillId="0" borderId="26" xfId="0" applyNumberFormat="1" applyFont="1" applyFill="1" applyBorder="1" applyAlignment="1">
      <alignment horizontal="center" shrinkToFit="1"/>
    </xf>
    <xf numFmtId="1" fontId="0" fillId="0" borderId="19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right" shrinkToFit="1"/>
    </xf>
    <xf numFmtId="175" fontId="0" fillId="0" borderId="27" xfId="0" applyNumberFormat="1" applyFont="1" applyFill="1" applyBorder="1" applyAlignment="1">
      <alignment horizontal="right" shrinkToFit="1"/>
    </xf>
    <xf numFmtId="0" fontId="0" fillId="0" borderId="20" xfId="0" applyNumberFormat="1" applyFont="1" applyFill="1" applyBorder="1" applyAlignment="1">
      <alignment horizontal="left" wrapText="1"/>
    </xf>
    <xf numFmtId="0" fontId="0" fillId="0" borderId="28" xfId="0" applyNumberFormat="1" applyFont="1" applyFill="1" applyBorder="1" applyAlignment="1">
      <alignment horizontal="center" shrinkToFit="1"/>
    </xf>
    <xf numFmtId="1" fontId="0" fillId="0" borderId="18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 horizontal="right" shrinkToFit="1"/>
    </xf>
    <xf numFmtId="175" fontId="0" fillId="0" borderId="29" xfId="0" applyNumberFormat="1" applyFont="1" applyFill="1" applyBorder="1" applyAlignment="1">
      <alignment horizontal="right" shrinkToFit="1"/>
    </xf>
    <xf numFmtId="49" fontId="0" fillId="0" borderId="30" xfId="0" applyNumberFormat="1" applyFont="1" applyFill="1" applyBorder="1" applyAlignment="1">
      <alignment horizontal="center" shrinkToFit="1"/>
    </xf>
    <xf numFmtId="49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right" shrinkToFit="1"/>
    </xf>
    <xf numFmtId="4" fontId="0" fillId="0" borderId="32" xfId="0" applyNumberFormat="1" applyFont="1" applyFill="1" applyBorder="1" applyAlignment="1">
      <alignment horizontal="right" shrinkToFit="1"/>
    </xf>
    <xf numFmtId="0" fontId="0" fillId="0" borderId="20" xfId="0" applyNumberFormat="1" applyFont="1" applyFill="1" applyBorder="1" applyAlignment="1">
      <alignment horizontal="left" wrapText="1" indent="2"/>
    </xf>
    <xf numFmtId="49" fontId="0" fillId="0" borderId="33" xfId="0" applyNumberFormat="1" applyFont="1" applyFill="1" applyBorder="1" applyAlignment="1">
      <alignment horizontal="center" shrinkToFit="1"/>
    </xf>
    <xf numFmtId="49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 shrinkToFit="1"/>
    </xf>
    <xf numFmtId="4" fontId="0" fillId="0" borderId="34" xfId="0" applyNumberFormat="1" applyFont="1" applyFill="1" applyBorder="1" applyAlignment="1">
      <alignment horizontal="right" shrinkToFit="1"/>
    </xf>
    <xf numFmtId="49" fontId="0" fillId="0" borderId="19" xfId="0" applyNumberFormat="1" applyFont="1" applyFill="1" applyBorder="1" applyAlignment="1">
      <alignment horizontal="center" shrinkToFit="1"/>
    </xf>
    <xf numFmtId="49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 shrinkToFit="1"/>
    </xf>
    <xf numFmtId="49" fontId="0" fillId="0" borderId="35" xfId="0" applyNumberFormat="1" applyFont="1" applyFill="1" applyBorder="1" applyAlignment="1">
      <alignment horizontal="center" shrinkToFit="1"/>
    </xf>
    <xf numFmtId="4" fontId="0" fillId="0" borderId="20" xfId="0" applyNumberFormat="1" applyFont="1" applyFill="1" applyBorder="1" applyAlignment="1">
      <alignment horizontal="right" shrinkToFit="1"/>
    </xf>
    <xf numFmtId="0" fontId="0" fillId="0" borderId="36" xfId="0" applyNumberFormat="1" applyFont="1" applyFill="1" applyBorder="1" applyAlignment="1">
      <alignment horizontal="left" wrapText="1"/>
    </xf>
    <xf numFmtId="1" fontId="0" fillId="0" borderId="37" xfId="0" applyNumberFormat="1" applyFont="1" applyFill="1" applyBorder="1" applyAlignment="1">
      <alignment horizontal="center" shrinkToFit="1"/>
    </xf>
    <xf numFmtId="1" fontId="0" fillId="0" borderId="38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right" shrinkToFit="1"/>
    </xf>
    <xf numFmtId="0" fontId="0" fillId="0" borderId="39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center" wrapText="1"/>
    </xf>
    <xf numFmtId="4" fontId="0" fillId="0" borderId="27" xfId="0" applyNumberFormat="1" applyFont="1" applyFill="1" applyBorder="1" applyAlignment="1">
      <alignment horizontal="right" shrinkToFit="1"/>
    </xf>
    <xf numFmtId="0" fontId="0" fillId="0" borderId="42" xfId="0" applyFont="1" applyFill="1" applyBorder="1" applyAlignment="1">
      <alignment horizontal="left" wrapText="1"/>
    </xf>
    <xf numFmtId="1" fontId="0" fillId="0" borderId="28" xfId="0" applyNumberFormat="1" applyFont="1" applyFill="1" applyBorder="1" applyAlignment="1">
      <alignment horizontal="center" shrinkToFit="1"/>
    </xf>
    <xf numFmtId="4" fontId="0" fillId="0" borderId="18" xfId="0" applyNumberFormat="1" applyFont="1" applyFill="1" applyBorder="1" applyAlignment="1">
      <alignment horizontal="right" shrinkToFit="1"/>
    </xf>
    <xf numFmtId="0" fontId="0" fillId="0" borderId="43" xfId="0" applyNumberFormat="1" applyFont="1" applyFill="1" applyBorder="1" applyAlignment="1">
      <alignment horizontal="left" wrapText="1" indent="2"/>
    </xf>
    <xf numFmtId="49" fontId="0" fillId="0" borderId="31" xfId="0" applyNumberFormat="1" applyFont="1" applyFill="1" applyBorder="1" applyAlignment="1">
      <alignment horizontal="center" shrinkToFi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44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left" wrapText="1"/>
    </xf>
    <xf numFmtId="0" fontId="0" fillId="0" borderId="26" xfId="0" applyNumberFormat="1" applyFont="1" applyBorder="1" applyAlignment="1">
      <alignment horizontal="center" vertical="center" shrinkToFit="1"/>
    </xf>
    <xf numFmtId="1" fontId="0" fillId="0" borderId="19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left" wrapText="1"/>
    </xf>
    <xf numFmtId="0" fontId="0" fillId="0" borderId="30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left" wrapText="1" indent="2"/>
    </xf>
    <xf numFmtId="49" fontId="0" fillId="0" borderId="16" xfId="0" applyNumberFormat="1" applyFont="1" applyFill="1" applyBorder="1" applyAlignment="1">
      <alignment horizontal="center" shrinkToFit="1"/>
    </xf>
    <xf numFmtId="4" fontId="0" fillId="0" borderId="29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9" xfId="0" applyNumberFormat="1" applyFont="1" applyFill="1" applyBorder="1" applyAlignment="1">
      <alignment horizontal="left" wrapText="1" indent="2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75" fontId="0" fillId="0" borderId="19" xfId="0" applyNumberFormat="1" applyFont="1" applyFill="1" applyBorder="1" applyAlignment="1">
      <alignment horizontal="right" vertical="center" shrinkToFit="1"/>
    </xf>
    <xf numFmtId="175" fontId="0" fillId="0" borderId="27" xfId="0" applyNumberFormat="1" applyFont="1" applyFill="1" applyBorder="1" applyAlignment="1">
      <alignment horizontal="right" vertical="center" shrinkToFit="1"/>
    </xf>
    <xf numFmtId="175" fontId="0" fillId="0" borderId="31" xfId="0" applyNumberFormat="1" applyFont="1" applyFill="1" applyBorder="1" applyAlignment="1">
      <alignment horizontal="right" vertical="center" shrinkToFit="1"/>
    </xf>
    <xf numFmtId="175" fontId="0" fillId="0" borderId="32" xfId="0" applyNumberFormat="1" applyFont="1" applyFill="1" applyBorder="1" applyAlignment="1">
      <alignment horizontal="center" vertical="center" shrinkToFit="1"/>
    </xf>
    <xf numFmtId="175" fontId="0" fillId="0" borderId="32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2:J74"/>
  <sheetViews>
    <sheetView tabSelected="1" view="pageBreakPreview" zoomScaleSheetLayoutView="100" zoomScalePageLayoutView="0" workbookViewId="0" topLeftCell="A67">
      <selection activeCell="E19" sqref="E19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22.7539062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19" customFormat="1" ht="12.75"/>
    <row r="2" spans="1:8" s="77" customFormat="1" ht="13.5" customHeight="1">
      <c r="A2" s="17" t="s">
        <v>50</v>
      </c>
      <c r="B2" s="17"/>
      <c r="C2" s="8"/>
      <c r="D2" s="8"/>
      <c r="E2" s="8"/>
      <c r="F2" s="2"/>
      <c r="G2" s="75"/>
      <c r="H2" s="76"/>
    </row>
    <row r="3" spans="1:8" s="77" customFormat="1" ht="13.5" customHeight="1" thickBot="1">
      <c r="A3" s="17"/>
      <c r="B3" s="17"/>
      <c r="C3" s="8"/>
      <c r="D3" s="8"/>
      <c r="E3" s="8"/>
      <c r="F3" s="15" t="s">
        <v>35</v>
      </c>
      <c r="G3" s="75"/>
      <c r="H3" s="76"/>
    </row>
    <row r="4" spans="1:8" s="77" customFormat="1" ht="13.5" customHeight="1">
      <c r="A4"/>
      <c r="B4" s="7"/>
      <c r="C4"/>
      <c r="D4"/>
      <c r="E4" s="56" t="s">
        <v>75</v>
      </c>
      <c r="F4" s="11" t="s">
        <v>47</v>
      </c>
      <c r="G4" s="75"/>
      <c r="H4" s="76"/>
    </row>
    <row r="5" spans="1:8" s="77" customFormat="1" ht="13.5" customHeight="1">
      <c r="A5" s="49"/>
      <c r="B5" s="49" t="s">
        <v>365</v>
      </c>
      <c r="C5" s="49"/>
      <c r="D5" s="49"/>
      <c r="E5" s="56" t="s">
        <v>48</v>
      </c>
      <c r="F5" s="72">
        <v>41456</v>
      </c>
      <c r="G5" s="75"/>
      <c r="H5" s="76"/>
    </row>
    <row r="6" spans="1:8" s="77" customFormat="1" ht="13.5" customHeight="1">
      <c r="A6" s="7" t="s">
        <v>59</v>
      </c>
      <c r="B6" s="7"/>
      <c r="C6" s="7"/>
      <c r="D6" s="6"/>
      <c r="E6" s="57" t="s">
        <v>55</v>
      </c>
      <c r="F6" s="73" t="s">
        <v>265</v>
      </c>
      <c r="G6" s="75"/>
      <c r="H6" s="76"/>
    </row>
    <row r="7" spans="1:8" s="77" customFormat="1" ht="26.25" customHeight="1">
      <c r="A7" s="7" t="s">
        <v>60</v>
      </c>
      <c r="B7" s="146" t="s">
        <v>92</v>
      </c>
      <c r="C7" s="146"/>
      <c r="D7" s="146"/>
      <c r="E7" s="57" t="s">
        <v>61</v>
      </c>
      <c r="F7" s="74" t="s">
        <v>95</v>
      </c>
      <c r="G7" s="75"/>
      <c r="H7" s="76"/>
    </row>
    <row r="8" spans="1:8" s="77" customFormat="1" ht="13.5" customHeight="1">
      <c r="A8" s="7" t="s">
        <v>49</v>
      </c>
      <c r="B8" s="7"/>
      <c r="C8" s="7"/>
      <c r="D8" s="6"/>
      <c r="E8" s="58" t="s">
        <v>62</v>
      </c>
      <c r="F8" s="50">
        <v>33219894001</v>
      </c>
      <c r="G8" s="75"/>
      <c r="H8" s="76"/>
    </row>
    <row r="9" spans="1:8" s="77" customFormat="1" ht="13.5" customHeight="1">
      <c r="A9" s="49" t="s">
        <v>74</v>
      </c>
      <c r="B9" s="7"/>
      <c r="C9" s="7"/>
      <c r="D9" s="6"/>
      <c r="E9" s="6"/>
      <c r="F9" s="20"/>
      <c r="G9" s="75"/>
      <c r="H9" s="76"/>
    </row>
    <row r="10" spans="1:8" s="77" customFormat="1" ht="13.5" customHeight="1" thickBot="1">
      <c r="A10" s="7" t="s">
        <v>73</v>
      </c>
      <c r="B10" s="7"/>
      <c r="C10" s="7"/>
      <c r="D10" s="6"/>
      <c r="E10" s="6"/>
      <c r="F10" s="12" t="s">
        <v>31</v>
      </c>
      <c r="G10" s="75"/>
      <c r="H10" s="76"/>
    </row>
    <row r="11" spans="1:8" ht="14.25" customHeight="1">
      <c r="A11" s="147" t="s">
        <v>43</v>
      </c>
      <c r="B11" s="147"/>
      <c r="C11" s="147"/>
      <c r="D11" s="147"/>
      <c r="E11" s="147"/>
      <c r="F11" s="147"/>
      <c r="G11" s="30"/>
      <c r="H11" s="30"/>
    </row>
    <row r="12" spans="1:8" ht="5.25" customHeight="1">
      <c r="A12" s="16"/>
      <c r="B12" s="16"/>
      <c r="C12" s="9"/>
      <c r="D12" s="10"/>
      <c r="E12" s="10"/>
      <c r="F12" s="10"/>
      <c r="G12" s="10"/>
      <c r="H12" s="10"/>
    </row>
    <row r="13" spans="1:6" ht="13.5" customHeight="1">
      <c r="A13" s="148" t="s">
        <v>36</v>
      </c>
      <c r="B13" s="148" t="s">
        <v>57</v>
      </c>
      <c r="C13" s="113" t="s">
        <v>65</v>
      </c>
      <c r="D13" s="153" t="s">
        <v>45</v>
      </c>
      <c r="E13" s="153" t="s">
        <v>46</v>
      </c>
      <c r="F13" s="148" t="s">
        <v>44</v>
      </c>
    </row>
    <row r="14" spans="1:6" ht="9.75" customHeight="1">
      <c r="A14" s="149"/>
      <c r="B14" s="151"/>
      <c r="C14" s="113" t="s">
        <v>66</v>
      </c>
      <c r="D14" s="154"/>
      <c r="E14" s="154"/>
      <c r="F14" s="151"/>
    </row>
    <row r="15" spans="1:6" ht="9.75" customHeight="1">
      <c r="A15" s="150"/>
      <c r="B15" s="152"/>
      <c r="C15" s="113" t="s">
        <v>64</v>
      </c>
      <c r="D15" s="155"/>
      <c r="E15" s="155"/>
      <c r="F15" s="152"/>
    </row>
    <row r="16" spans="1:6" ht="9.75" customHeight="1" thickBot="1">
      <c r="A16" s="114">
        <v>1</v>
      </c>
      <c r="B16" s="115">
        <v>2</v>
      </c>
      <c r="C16" s="115">
        <v>3</v>
      </c>
      <c r="D16" s="116" t="s">
        <v>32</v>
      </c>
      <c r="E16" s="116" t="s">
        <v>33</v>
      </c>
      <c r="F16" s="116" t="s">
        <v>37</v>
      </c>
    </row>
    <row r="17" spans="1:10" s="79" customFormat="1" ht="12.75">
      <c r="A17" s="117" t="s">
        <v>67</v>
      </c>
      <c r="B17" s="118" t="s">
        <v>78</v>
      </c>
      <c r="C17" s="84" t="s">
        <v>79</v>
      </c>
      <c r="D17" s="103">
        <f>D19+D60</f>
        <v>2061195.07</v>
      </c>
      <c r="E17" s="103">
        <f>E19+E60</f>
        <v>837805.5499999999</v>
      </c>
      <c r="F17" s="119">
        <f>D17-E17</f>
        <v>1223389.52</v>
      </c>
      <c r="G17" s="78"/>
      <c r="H17" s="78"/>
      <c r="I17" s="78"/>
      <c r="J17" s="78"/>
    </row>
    <row r="18" spans="1:10" s="79" customFormat="1" ht="12.75">
      <c r="A18" s="120" t="s">
        <v>77</v>
      </c>
      <c r="B18" s="121"/>
      <c r="C18" s="89"/>
      <c r="D18" s="122"/>
      <c r="E18" s="122"/>
      <c r="F18" s="119">
        <f aca="true" t="shared" si="0" ref="F18:F71">D18-E18</f>
        <v>0</v>
      </c>
      <c r="G18" s="78"/>
      <c r="H18" s="78"/>
      <c r="I18" s="78"/>
      <c r="J18" s="78"/>
    </row>
    <row r="19" spans="1:10" s="81" customFormat="1" ht="25.5">
      <c r="A19" s="123" t="s">
        <v>0</v>
      </c>
      <c r="B19" s="124" t="s">
        <v>78</v>
      </c>
      <c r="C19" s="93" t="s">
        <v>204</v>
      </c>
      <c r="D19" s="94">
        <f>D20+D24+D28+D38+D41+D50+D57:D57</f>
        <v>678600</v>
      </c>
      <c r="E19" s="94">
        <f>E20+E24+E28+E38+E41+E50+E57:E57</f>
        <v>168510.47999999998</v>
      </c>
      <c r="F19" s="119">
        <f t="shared" si="0"/>
        <v>510089.52</v>
      </c>
      <c r="G19" s="80"/>
      <c r="H19" s="80"/>
      <c r="I19" s="80"/>
      <c r="J19" s="80"/>
    </row>
    <row r="20" spans="1:10" s="81" customFormat="1" ht="25.5">
      <c r="A20" s="123" t="s">
        <v>1</v>
      </c>
      <c r="B20" s="124" t="s">
        <v>78</v>
      </c>
      <c r="C20" s="93" t="s">
        <v>282</v>
      </c>
      <c r="D20" s="94">
        <f>D21</f>
        <v>101200</v>
      </c>
      <c r="E20" s="94">
        <f>E21</f>
        <v>33500.3</v>
      </c>
      <c r="F20" s="119">
        <f t="shared" si="0"/>
        <v>67699.7</v>
      </c>
      <c r="G20" s="80"/>
      <c r="H20" s="80"/>
      <c r="I20" s="80"/>
      <c r="J20" s="80"/>
    </row>
    <row r="21" spans="1:10" s="81" customFormat="1" ht="92.25" customHeight="1">
      <c r="A21" s="123" t="s">
        <v>281</v>
      </c>
      <c r="B21" s="124" t="s">
        <v>78</v>
      </c>
      <c r="C21" s="93" t="s">
        <v>280</v>
      </c>
      <c r="D21" s="94">
        <f>D22</f>
        <v>101200</v>
      </c>
      <c r="E21" s="94">
        <f>E22</f>
        <v>33500.3</v>
      </c>
      <c r="F21" s="119">
        <f t="shared" si="0"/>
        <v>67699.7</v>
      </c>
      <c r="G21" s="80"/>
      <c r="H21" s="80"/>
      <c r="I21" s="80"/>
      <c r="J21" s="80"/>
    </row>
    <row r="22" spans="1:10" s="81" customFormat="1" ht="165" customHeight="1">
      <c r="A22" s="123" t="s">
        <v>344</v>
      </c>
      <c r="B22" s="124" t="s">
        <v>78</v>
      </c>
      <c r="C22" s="93" t="s">
        <v>283</v>
      </c>
      <c r="D22" s="94">
        <v>101200</v>
      </c>
      <c r="E22" s="94">
        <v>33500.3</v>
      </c>
      <c r="F22" s="119">
        <f t="shared" si="0"/>
        <v>67699.7</v>
      </c>
      <c r="G22" s="80"/>
      <c r="H22" s="80"/>
      <c r="I22" s="80"/>
      <c r="J22" s="80"/>
    </row>
    <row r="23" spans="1:10" s="81" customFormat="1" ht="10.5" customHeight="1">
      <c r="A23" s="123"/>
      <c r="B23" s="124"/>
      <c r="C23" s="93"/>
      <c r="D23" s="94"/>
      <c r="E23" s="94"/>
      <c r="F23" s="119"/>
      <c r="G23" s="80"/>
      <c r="H23" s="80"/>
      <c r="I23" s="80"/>
      <c r="J23" s="80"/>
    </row>
    <row r="24" spans="1:10" s="81" customFormat="1" ht="25.5">
      <c r="A24" s="123" t="s">
        <v>2</v>
      </c>
      <c r="B24" s="124" t="s">
        <v>78</v>
      </c>
      <c r="C24" s="93" t="s">
        <v>286</v>
      </c>
      <c r="D24" s="94">
        <f>D25</f>
        <v>3600</v>
      </c>
      <c r="E24" s="94">
        <f>E25</f>
        <v>11892.1</v>
      </c>
      <c r="F24" s="119">
        <f t="shared" si="0"/>
        <v>-8292.1</v>
      </c>
      <c r="G24" s="80"/>
      <c r="H24" s="80"/>
      <c r="I24" s="80"/>
      <c r="J24" s="80"/>
    </row>
    <row r="25" spans="1:10" s="81" customFormat="1" ht="25.5">
      <c r="A25" s="123" t="s">
        <v>3</v>
      </c>
      <c r="B25" s="124" t="s">
        <v>78</v>
      </c>
      <c r="C25" s="93" t="s">
        <v>285</v>
      </c>
      <c r="D25" s="94">
        <f>D26+D27</f>
        <v>3600</v>
      </c>
      <c r="E25" s="94">
        <f>E26+E27</f>
        <v>11892.1</v>
      </c>
      <c r="F25" s="119">
        <f t="shared" si="0"/>
        <v>-8292.1</v>
      </c>
      <c r="G25" s="80"/>
      <c r="H25" s="80"/>
      <c r="I25" s="80"/>
      <c r="J25" s="80"/>
    </row>
    <row r="26" spans="1:10" s="81" customFormat="1" ht="25.5">
      <c r="A26" s="123" t="s">
        <v>3</v>
      </c>
      <c r="B26" s="124" t="s">
        <v>78</v>
      </c>
      <c r="C26" s="93" t="s">
        <v>284</v>
      </c>
      <c r="D26" s="94">
        <v>3600</v>
      </c>
      <c r="E26" s="94">
        <v>11874</v>
      </c>
      <c r="F26" s="119">
        <f t="shared" si="0"/>
        <v>-8274</v>
      </c>
      <c r="G26" s="80"/>
      <c r="H26" s="80"/>
      <c r="I26" s="80"/>
      <c r="J26" s="80"/>
    </row>
    <row r="27" spans="1:10" s="81" customFormat="1" ht="25.5">
      <c r="A27" s="123" t="s">
        <v>3</v>
      </c>
      <c r="B27" s="124" t="s">
        <v>78</v>
      </c>
      <c r="C27" s="93" t="s">
        <v>364</v>
      </c>
      <c r="D27" s="94">
        <v>0</v>
      </c>
      <c r="E27" s="94">
        <v>18.1</v>
      </c>
      <c r="F27" s="119">
        <f>D27-E27</f>
        <v>-18.1</v>
      </c>
      <c r="G27" s="80"/>
      <c r="H27" s="80"/>
      <c r="I27" s="80"/>
      <c r="J27" s="80"/>
    </row>
    <row r="28" spans="1:10" s="81" customFormat="1" ht="12.75">
      <c r="A28" s="123" t="s">
        <v>4</v>
      </c>
      <c r="B28" s="124" t="s">
        <v>78</v>
      </c>
      <c r="C28" s="93" t="s">
        <v>246</v>
      </c>
      <c r="D28" s="94">
        <f>D29+D32</f>
        <v>170000</v>
      </c>
      <c r="E28" s="94">
        <f>E29+E32</f>
        <v>8691.21</v>
      </c>
      <c r="F28" s="119">
        <f t="shared" si="0"/>
        <v>161308.79</v>
      </c>
      <c r="G28" s="80"/>
      <c r="H28" s="80"/>
      <c r="I28" s="80"/>
      <c r="J28" s="80"/>
    </row>
    <row r="29" spans="1:10" s="81" customFormat="1" ht="25.5">
      <c r="A29" s="123" t="s">
        <v>5</v>
      </c>
      <c r="B29" s="124" t="s">
        <v>78</v>
      </c>
      <c r="C29" s="93" t="s">
        <v>287</v>
      </c>
      <c r="D29" s="94">
        <f>D30</f>
        <v>43800</v>
      </c>
      <c r="E29" s="94">
        <f>E30+E31</f>
        <v>3803.01</v>
      </c>
      <c r="F29" s="119">
        <f t="shared" si="0"/>
        <v>39996.99</v>
      </c>
      <c r="G29" s="80"/>
      <c r="H29" s="80"/>
      <c r="I29" s="80"/>
      <c r="J29" s="80"/>
    </row>
    <row r="30" spans="1:10" s="81" customFormat="1" ht="76.5">
      <c r="A30" s="123" t="s">
        <v>6</v>
      </c>
      <c r="B30" s="124" t="s">
        <v>78</v>
      </c>
      <c r="C30" s="93" t="s">
        <v>288</v>
      </c>
      <c r="D30" s="94">
        <v>43800</v>
      </c>
      <c r="E30" s="94">
        <v>3766.01</v>
      </c>
      <c r="F30" s="119">
        <f t="shared" si="0"/>
        <v>40033.99</v>
      </c>
      <c r="G30" s="80"/>
      <c r="H30" s="80"/>
      <c r="I30" s="80"/>
      <c r="J30" s="80"/>
    </row>
    <row r="31" spans="1:10" s="81" customFormat="1" ht="76.5">
      <c r="A31" s="123" t="s">
        <v>290</v>
      </c>
      <c r="B31" s="124"/>
      <c r="C31" s="93" t="s">
        <v>289</v>
      </c>
      <c r="D31" s="94">
        <v>0</v>
      </c>
      <c r="E31" s="94">
        <v>37</v>
      </c>
      <c r="F31" s="119">
        <f t="shared" si="0"/>
        <v>-37</v>
      </c>
      <c r="G31" s="80"/>
      <c r="H31" s="80"/>
      <c r="I31" s="80"/>
      <c r="J31" s="80"/>
    </row>
    <row r="32" spans="1:10" s="81" customFormat="1" ht="12.75">
      <c r="A32" s="123" t="s">
        <v>7</v>
      </c>
      <c r="B32" s="124" t="s">
        <v>78</v>
      </c>
      <c r="C32" s="93" t="s">
        <v>294</v>
      </c>
      <c r="D32" s="94">
        <f>D33+D36</f>
        <v>126200</v>
      </c>
      <c r="E32" s="94">
        <f>E33+E36</f>
        <v>4888.2</v>
      </c>
      <c r="F32" s="119">
        <f t="shared" si="0"/>
        <v>121311.8</v>
      </c>
      <c r="G32" s="80"/>
      <c r="H32" s="80"/>
      <c r="I32" s="80"/>
      <c r="J32" s="80"/>
    </row>
    <row r="33" spans="1:10" s="81" customFormat="1" ht="89.25">
      <c r="A33" s="123" t="s">
        <v>8</v>
      </c>
      <c r="B33" s="124" t="s">
        <v>78</v>
      </c>
      <c r="C33" s="93" t="s">
        <v>294</v>
      </c>
      <c r="D33" s="94">
        <f>D34+D35</f>
        <v>125900</v>
      </c>
      <c r="E33" s="94">
        <f>E34+E35</f>
        <v>4584.2</v>
      </c>
      <c r="F33" s="119">
        <f>D33-E33</f>
        <v>121315.8</v>
      </c>
      <c r="G33" s="80"/>
      <c r="H33" s="80"/>
      <c r="I33" s="80"/>
      <c r="J33" s="80"/>
    </row>
    <row r="34" spans="1:10" s="81" customFormat="1" ht="140.25">
      <c r="A34" s="123" t="s">
        <v>9</v>
      </c>
      <c r="B34" s="124" t="s">
        <v>78</v>
      </c>
      <c r="C34" s="93" t="s">
        <v>291</v>
      </c>
      <c r="D34" s="94">
        <v>125900</v>
      </c>
      <c r="E34" s="94">
        <v>4574.54</v>
      </c>
      <c r="F34" s="119">
        <f t="shared" si="0"/>
        <v>121325.46</v>
      </c>
      <c r="G34" s="80"/>
      <c r="H34" s="80"/>
      <c r="I34" s="80"/>
      <c r="J34" s="80"/>
    </row>
    <row r="35" spans="1:10" s="81" customFormat="1" ht="140.25">
      <c r="A35" s="123" t="s">
        <v>9</v>
      </c>
      <c r="B35" s="124" t="s">
        <v>78</v>
      </c>
      <c r="C35" s="93" t="s">
        <v>334</v>
      </c>
      <c r="D35" s="94">
        <v>0</v>
      </c>
      <c r="E35" s="94">
        <v>9.66</v>
      </c>
      <c r="F35" s="119">
        <f t="shared" si="0"/>
        <v>-9.66</v>
      </c>
      <c r="G35" s="80"/>
      <c r="H35" s="80"/>
      <c r="I35" s="80"/>
      <c r="J35" s="80"/>
    </row>
    <row r="36" spans="1:10" s="81" customFormat="1" ht="89.25">
      <c r="A36" s="123" t="s">
        <v>10</v>
      </c>
      <c r="B36" s="124" t="s">
        <v>78</v>
      </c>
      <c r="C36" s="93" t="s">
        <v>293</v>
      </c>
      <c r="D36" s="94">
        <f>D37</f>
        <v>300</v>
      </c>
      <c r="E36" s="94">
        <f>E37</f>
        <v>304</v>
      </c>
      <c r="F36" s="119">
        <f t="shared" si="0"/>
        <v>-4</v>
      </c>
      <c r="G36" s="80"/>
      <c r="H36" s="80"/>
      <c r="I36" s="80"/>
      <c r="J36" s="80"/>
    </row>
    <row r="37" spans="1:10" s="81" customFormat="1" ht="140.25">
      <c r="A37" s="123" t="s">
        <v>11</v>
      </c>
      <c r="B37" s="124" t="s">
        <v>78</v>
      </c>
      <c r="C37" s="93" t="s">
        <v>292</v>
      </c>
      <c r="D37" s="94">
        <v>300</v>
      </c>
      <c r="E37" s="94">
        <v>304</v>
      </c>
      <c r="F37" s="119">
        <f t="shared" si="0"/>
        <v>-4</v>
      </c>
      <c r="G37" s="80"/>
      <c r="H37" s="80"/>
      <c r="I37" s="80"/>
      <c r="J37" s="80"/>
    </row>
    <row r="38" spans="1:10" s="81" customFormat="1" ht="25.5">
      <c r="A38" s="123" t="s">
        <v>12</v>
      </c>
      <c r="B38" s="124" t="s">
        <v>78</v>
      </c>
      <c r="C38" s="93" t="s">
        <v>247</v>
      </c>
      <c r="D38" s="94">
        <f>D39</f>
        <v>3700</v>
      </c>
      <c r="E38" s="94">
        <f>E39</f>
        <v>5220</v>
      </c>
      <c r="F38" s="119">
        <f t="shared" si="0"/>
        <v>-1520</v>
      </c>
      <c r="G38" s="80"/>
      <c r="H38" s="80"/>
      <c r="I38" s="80"/>
      <c r="J38" s="80"/>
    </row>
    <row r="39" spans="1:10" s="81" customFormat="1" ht="89.25">
      <c r="A39" s="123" t="s">
        <v>13</v>
      </c>
      <c r="B39" s="124" t="s">
        <v>78</v>
      </c>
      <c r="C39" s="93" t="s">
        <v>296</v>
      </c>
      <c r="D39" s="94">
        <f>D40</f>
        <v>3700</v>
      </c>
      <c r="E39" s="94">
        <f>E40</f>
        <v>5220</v>
      </c>
      <c r="F39" s="119">
        <f t="shared" si="0"/>
        <v>-1520</v>
      </c>
      <c r="G39" s="80"/>
      <c r="H39" s="80"/>
      <c r="I39" s="80"/>
      <c r="J39" s="80"/>
    </row>
    <row r="40" spans="1:10" s="81" customFormat="1" ht="153">
      <c r="A40" s="123" t="s">
        <v>14</v>
      </c>
      <c r="B40" s="124" t="s">
        <v>78</v>
      </c>
      <c r="C40" s="93" t="s">
        <v>295</v>
      </c>
      <c r="D40" s="94">
        <v>3700</v>
      </c>
      <c r="E40" s="94">
        <v>5220</v>
      </c>
      <c r="F40" s="119">
        <f t="shared" si="0"/>
        <v>-1520</v>
      </c>
      <c r="G40" s="80"/>
      <c r="H40" s="80"/>
      <c r="I40" s="80"/>
      <c r="J40" s="80"/>
    </row>
    <row r="41" spans="1:10" s="81" customFormat="1" ht="89.25">
      <c r="A41" s="123" t="s">
        <v>15</v>
      </c>
      <c r="B41" s="124" t="s">
        <v>78</v>
      </c>
      <c r="C41" s="93" t="s">
        <v>300</v>
      </c>
      <c r="D41" s="94">
        <f>D42+D47</f>
        <v>375100</v>
      </c>
      <c r="E41" s="94">
        <f>E42+E47+E54</f>
        <v>99431.86999999998</v>
      </c>
      <c r="F41" s="119">
        <f t="shared" si="0"/>
        <v>275668.13</v>
      </c>
      <c r="G41" s="80"/>
      <c r="H41" s="80"/>
      <c r="I41" s="80"/>
      <c r="J41" s="80"/>
    </row>
    <row r="42" spans="1:10" s="81" customFormat="1" ht="153">
      <c r="A42" s="123" t="s">
        <v>270</v>
      </c>
      <c r="B42" s="124" t="s">
        <v>78</v>
      </c>
      <c r="C42" s="93" t="s">
        <v>299</v>
      </c>
      <c r="D42" s="94">
        <f>D43+D45</f>
        <v>366400</v>
      </c>
      <c r="E42" s="94">
        <f>E43+E45</f>
        <v>93695.31999999999</v>
      </c>
      <c r="F42" s="119">
        <f t="shared" si="0"/>
        <v>272704.68</v>
      </c>
      <c r="G42" s="80"/>
      <c r="H42" s="80"/>
      <c r="I42" s="80"/>
      <c r="J42" s="80"/>
    </row>
    <row r="43" spans="1:10" s="81" customFormat="1" ht="127.5">
      <c r="A43" s="123" t="s">
        <v>16</v>
      </c>
      <c r="B43" s="124" t="s">
        <v>78</v>
      </c>
      <c r="C43" s="93" t="s">
        <v>298</v>
      </c>
      <c r="D43" s="94">
        <f>D44</f>
        <v>69500</v>
      </c>
      <c r="E43" s="94">
        <f>E44</f>
        <v>12215.26</v>
      </c>
      <c r="F43" s="119">
        <f t="shared" si="0"/>
        <v>57284.74</v>
      </c>
      <c r="G43" s="80"/>
      <c r="H43" s="80"/>
      <c r="I43" s="80"/>
      <c r="J43" s="80"/>
    </row>
    <row r="44" spans="1:10" s="81" customFormat="1" ht="153">
      <c r="A44" s="123" t="s">
        <v>271</v>
      </c>
      <c r="B44" s="124" t="s">
        <v>78</v>
      </c>
      <c r="C44" s="93" t="s">
        <v>297</v>
      </c>
      <c r="D44" s="94">
        <v>69500</v>
      </c>
      <c r="E44" s="94">
        <v>12215.26</v>
      </c>
      <c r="F44" s="119">
        <f t="shared" si="0"/>
        <v>57284.74</v>
      </c>
      <c r="G44" s="80"/>
      <c r="H44" s="80"/>
      <c r="I44" s="80"/>
      <c r="J44" s="80"/>
    </row>
    <row r="45" spans="1:10" s="81" customFormat="1" ht="140.25">
      <c r="A45" s="123" t="s">
        <v>272</v>
      </c>
      <c r="B45" s="124" t="s">
        <v>78</v>
      </c>
      <c r="C45" s="93" t="s">
        <v>302</v>
      </c>
      <c r="D45" s="94">
        <f>D46</f>
        <v>296900</v>
      </c>
      <c r="E45" s="94">
        <f>E46</f>
        <v>81480.06</v>
      </c>
      <c r="F45" s="119">
        <f t="shared" si="0"/>
        <v>215419.94</v>
      </c>
      <c r="G45" s="80"/>
      <c r="H45" s="80"/>
      <c r="I45" s="80"/>
      <c r="J45" s="80"/>
    </row>
    <row r="46" spans="1:10" s="81" customFormat="1" ht="114.75">
      <c r="A46" s="123" t="s">
        <v>275</v>
      </c>
      <c r="B46" s="124" t="s">
        <v>78</v>
      </c>
      <c r="C46" s="93" t="s">
        <v>301</v>
      </c>
      <c r="D46" s="94">
        <v>296900</v>
      </c>
      <c r="E46" s="94">
        <v>81480.06</v>
      </c>
      <c r="F46" s="119">
        <f t="shared" si="0"/>
        <v>215419.94</v>
      </c>
      <c r="G46" s="80"/>
      <c r="H46" s="80"/>
      <c r="I46" s="80"/>
      <c r="J46" s="80"/>
    </row>
    <row r="47" spans="1:10" s="81" customFormat="1" ht="165.75">
      <c r="A47" s="123" t="s">
        <v>273</v>
      </c>
      <c r="B47" s="124" t="s">
        <v>78</v>
      </c>
      <c r="C47" s="93" t="s">
        <v>248</v>
      </c>
      <c r="D47" s="94">
        <f>D48</f>
        <v>8700</v>
      </c>
      <c r="E47" s="94">
        <f>E48</f>
        <v>4710.04</v>
      </c>
      <c r="F47" s="119">
        <f t="shared" si="0"/>
        <v>3989.96</v>
      </c>
      <c r="G47" s="80"/>
      <c r="H47" s="80"/>
      <c r="I47" s="80"/>
      <c r="J47" s="80"/>
    </row>
    <row r="48" spans="1:10" s="81" customFormat="1" ht="165.75">
      <c r="A48" s="123" t="s">
        <v>274</v>
      </c>
      <c r="B48" s="124" t="s">
        <v>78</v>
      </c>
      <c r="C48" s="93" t="s">
        <v>249</v>
      </c>
      <c r="D48" s="94">
        <f>D49</f>
        <v>8700</v>
      </c>
      <c r="E48" s="94">
        <f>E49</f>
        <v>4710.04</v>
      </c>
      <c r="F48" s="119">
        <f t="shared" si="0"/>
        <v>3989.96</v>
      </c>
      <c r="G48" s="80"/>
      <c r="H48" s="80"/>
      <c r="I48" s="80"/>
      <c r="J48" s="80"/>
    </row>
    <row r="49" spans="1:10" s="81" customFormat="1" ht="140.25">
      <c r="A49" s="123" t="s">
        <v>17</v>
      </c>
      <c r="B49" s="124" t="s">
        <v>78</v>
      </c>
      <c r="C49" s="93" t="s">
        <v>250</v>
      </c>
      <c r="D49" s="94">
        <v>8700</v>
      </c>
      <c r="E49" s="94">
        <v>4710.04</v>
      </c>
      <c r="F49" s="119">
        <f t="shared" si="0"/>
        <v>3989.96</v>
      </c>
      <c r="G49" s="80"/>
      <c r="H49" s="80"/>
      <c r="I49" s="80"/>
      <c r="J49" s="80"/>
    </row>
    <row r="50" spans="1:10" s="81" customFormat="1" ht="51">
      <c r="A50" s="123" t="s">
        <v>18</v>
      </c>
      <c r="B50" s="124" t="s">
        <v>78</v>
      </c>
      <c r="C50" s="93" t="s">
        <v>251</v>
      </c>
      <c r="D50" s="94">
        <v>25000</v>
      </c>
      <c r="E50" s="94">
        <f>E51</f>
        <v>9175</v>
      </c>
      <c r="F50" s="119">
        <f t="shared" si="0"/>
        <v>15825</v>
      </c>
      <c r="G50" s="80"/>
      <c r="H50" s="80"/>
      <c r="I50" s="80"/>
      <c r="J50" s="80"/>
    </row>
    <row r="51" spans="1:10" s="81" customFormat="1" ht="25.5">
      <c r="A51" s="123" t="s">
        <v>19</v>
      </c>
      <c r="B51" s="124" t="s">
        <v>78</v>
      </c>
      <c r="C51" s="93" t="s">
        <v>252</v>
      </c>
      <c r="D51" s="94">
        <v>25000</v>
      </c>
      <c r="E51" s="94">
        <f>E52</f>
        <v>9175</v>
      </c>
      <c r="F51" s="119">
        <f t="shared" si="0"/>
        <v>15825</v>
      </c>
      <c r="G51" s="80"/>
      <c r="H51" s="80"/>
      <c r="I51" s="80"/>
      <c r="J51" s="80"/>
    </row>
    <row r="52" spans="1:10" s="81" customFormat="1" ht="38.25">
      <c r="A52" s="123" t="s">
        <v>20</v>
      </c>
      <c r="B52" s="124" t="s">
        <v>78</v>
      </c>
      <c r="C52" s="93" t="s">
        <v>253</v>
      </c>
      <c r="D52" s="94">
        <v>25000</v>
      </c>
      <c r="E52" s="94">
        <f>E53</f>
        <v>9175</v>
      </c>
      <c r="F52" s="119">
        <f t="shared" si="0"/>
        <v>15825</v>
      </c>
      <c r="G52" s="80"/>
      <c r="H52" s="80"/>
      <c r="I52" s="80"/>
      <c r="J52" s="80"/>
    </row>
    <row r="53" spans="1:10" s="81" customFormat="1" ht="63.75">
      <c r="A53" s="123" t="s">
        <v>276</v>
      </c>
      <c r="B53" s="124" t="s">
        <v>78</v>
      </c>
      <c r="C53" s="93" t="s">
        <v>303</v>
      </c>
      <c r="D53" s="94">
        <v>25000</v>
      </c>
      <c r="E53" s="94">
        <v>9175</v>
      </c>
      <c r="F53" s="119">
        <f t="shared" si="0"/>
        <v>15825</v>
      </c>
      <c r="G53" s="80"/>
      <c r="H53" s="80"/>
      <c r="I53" s="80"/>
      <c r="J53" s="80"/>
    </row>
    <row r="54" spans="1:10" s="81" customFormat="1" ht="51">
      <c r="A54" s="123" t="s">
        <v>348</v>
      </c>
      <c r="B54" s="124" t="s">
        <v>78</v>
      </c>
      <c r="C54" s="93" t="s">
        <v>350</v>
      </c>
      <c r="D54" s="94">
        <f>D55</f>
        <v>0</v>
      </c>
      <c r="E54" s="94">
        <f>E55</f>
        <v>1026.51</v>
      </c>
      <c r="F54" s="119">
        <f>D54-E54</f>
        <v>-1026.51</v>
      </c>
      <c r="G54" s="80"/>
      <c r="H54" s="80"/>
      <c r="I54" s="80"/>
      <c r="J54" s="80"/>
    </row>
    <row r="55" spans="1:10" s="81" customFormat="1" ht="114.75">
      <c r="A55" s="123" t="s">
        <v>347</v>
      </c>
      <c r="B55" s="124" t="s">
        <v>78</v>
      </c>
      <c r="C55" s="93" t="s">
        <v>349</v>
      </c>
      <c r="D55" s="94">
        <f>D56</f>
        <v>0</v>
      </c>
      <c r="E55" s="94">
        <f>E56</f>
        <v>1026.51</v>
      </c>
      <c r="F55" s="119">
        <f>D55-E55</f>
        <v>-1026.51</v>
      </c>
      <c r="G55" s="80"/>
      <c r="H55" s="80"/>
      <c r="I55" s="80"/>
      <c r="J55" s="80"/>
    </row>
    <row r="56" spans="1:10" s="81" customFormat="1" ht="63.75">
      <c r="A56" s="123" t="s">
        <v>346</v>
      </c>
      <c r="B56" s="124" t="s">
        <v>78</v>
      </c>
      <c r="C56" s="93" t="s">
        <v>345</v>
      </c>
      <c r="D56" s="94">
        <v>0</v>
      </c>
      <c r="E56" s="94">
        <v>1026.51</v>
      </c>
      <c r="F56" s="119">
        <f>D56-E56</f>
        <v>-1026.51</v>
      </c>
      <c r="G56" s="80"/>
      <c r="H56" s="80"/>
      <c r="I56" s="80"/>
      <c r="J56" s="80"/>
    </row>
    <row r="57" spans="1:10" s="81" customFormat="1" ht="25.5">
      <c r="A57" s="123" t="s">
        <v>21</v>
      </c>
      <c r="B57" s="124" t="s">
        <v>78</v>
      </c>
      <c r="C57" s="93" t="s">
        <v>254</v>
      </c>
      <c r="D57" s="94">
        <f>D58</f>
        <v>0</v>
      </c>
      <c r="E57" s="94">
        <f>E58</f>
        <v>600</v>
      </c>
      <c r="F57" s="119">
        <f t="shared" si="0"/>
        <v>-600</v>
      </c>
      <c r="G57" s="80"/>
      <c r="H57" s="80"/>
      <c r="I57" s="80"/>
      <c r="J57" s="80"/>
    </row>
    <row r="58" spans="1:10" s="81" customFormat="1" ht="25.5">
      <c r="A58" s="123" t="s">
        <v>22</v>
      </c>
      <c r="B58" s="124" t="s">
        <v>78</v>
      </c>
      <c r="C58" s="93" t="s">
        <v>367</v>
      </c>
      <c r="D58" s="94">
        <f>D59</f>
        <v>0</v>
      </c>
      <c r="E58" s="94">
        <f>E59</f>
        <v>600</v>
      </c>
      <c r="F58" s="119">
        <f t="shared" si="0"/>
        <v>-600</v>
      </c>
      <c r="G58" s="80"/>
      <c r="H58" s="80"/>
      <c r="I58" s="80"/>
      <c r="J58" s="80"/>
    </row>
    <row r="59" spans="1:10" s="81" customFormat="1" ht="38.25">
      <c r="A59" s="123" t="s">
        <v>23</v>
      </c>
      <c r="B59" s="124" t="s">
        <v>78</v>
      </c>
      <c r="C59" s="93" t="s">
        <v>366</v>
      </c>
      <c r="D59" s="94">
        <v>0</v>
      </c>
      <c r="E59" s="94">
        <v>600</v>
      </c>
      <c r="F59" s="119">
        <f t="shared" si="0"/>
        <v>-600</v>
      </c>
      <c r="G59" s="80"/>
      <c r="H59" s="80"/>
      <c r="I59" s="80"/>
      <c r="J59" s="80"/>
    </row>
    <row r="60" spans="1:10" s="81" customFormat="1" ht="25.5">
      <c r="A60" s="123" t="s">
        <v>24</v>
      </c>
      <c r="B60" s="124" t="s">
        <v>78</v>
      </c>
      <c r="C60" s="93" t="s">
        <v>255</v>
      </c>
      <c r="D60" s="94">
        <f>D61</f>
        <v>1382595.07</v>
      </c>
      <c r="E60" s="94">
        <f>E61</f>
        <v>669295.07</v>
      </c>
      <c r="F60" s="119">
        <f t="shared" si="0"/>
        <v>713300.0000000001</v>
      </c>
      <c r="G60" s="80"/>
      <c r="H60" s="80"/>
      <c r="I60" s="80"/>
      <c r="J60" s="80"/>
    </row>
    <row r="61" spans="1:10" s="81" customFormat="1" ht="63.75">
      <c r="A61" s="123" t="s">
        <v>25</v>
      </c>
      <c r="B61" s="124" t="s">
        <v>78</v>
      </c>
      <c r="C61" s="93" t="s">
        <v>256</v>
      </c>
      <c r="D61" s="94">
        <f>D62+D69+D67+D72</f>
        <v>1382595.07</v>
      </c>
      <c r="E61" s="94">
        <f>E62+E67+E69+E72</f>
        <v>669295.07</v>
      </c>
      <c r="F61" s="119">
        <f t="shared" si="0"/>
        <v>713300.0000000001</v>
      </c>
      <c r="G61" s="80"/>
      <c r="H61" s="80"/>
      <c r="I61" s="80"/>
      <c r="J61" s="80"/>
    </row>
    <row r="62" spans="1:10" s="81" customFormat="1" ht="51">
      <c r="A62" s="123" t="s">
        <v>26</v>
      </c>
      <c r="B62" s="124" t="s">
        <v>78</v>
      </c>
      <c r="C62" s="93" t="s">
        <v>257</v>
      </c>
      <c r="D62" s="94">
        <f>D63+D65</f>
        <v>1275469</v>
      </c>
      <c r="E62" s="94">
        <f>E63+E65</f>
        <v>592269</v>
      </c>
      <c r="F62" s="119">
        <f t="shared" si="0"/>
        <v>683200</v>
      </c>
      <c r="G62" s="80"/>
      <c r="H62" s="80"/>
      <c r="I62" s="80"/>
      <c r="J62" s="80"/>
    </row>
    <row r="63" spans="1:10" s="81" customFormat="1" ht="25.5">
      <c r="A63" s="123" t="s">
        <v>27</v>
      </c>
      <c r="B63" s="124" t="s">
        <v>78</v>
      </c>
      <c r="C63" s="93" t="s">
        <v>258</v>
      </c>
      <c r="D63" s="94">
        <f>D64</f>
        <v>409600</v>
      </c>
      <c r="E63" s="94">
        <f>E64</f>
        <v>198000</v>
      </c>
      <c r="F63" s="119">
        <f t="shared" si="0"/>
        <v>211600</v>
      </c>
      <c r="G63" s="80"/>
      <c r="H63" s="80"/>
      <c r="I63" s="80"/>
      <c r="J63" s="80"/>
    </row>
    <row r="64" spans="1:10" s="81" customFormat="1" ht="38.25">
      <c r="A64" s="123" t="s">
        <v>304</v>
      </c>
      <c r="B64" s="124" t="s">
        <v>78</v>
      </c>
      <c r="C64" s="93" t="s">
        <v>259</v>
      </c>
      <c r="D64" s="94">
        <v>409600</v>
      </c>
      <c r="E64" s="94">
        <v>198000</v>
      </c>
      <c r="F64" s="119">
        <f t="shared" si="0"/>
        <v>211600</v>
      </c>
      <c r="G64" s="80"/>
      <c r="H64" s="80"/>
      <c r="I64" s="80"/>
      <c r="J64" s="80"/>
    </row>
    <row r="65" spans="1:10" s="81" customFormat="1" ht="63.75">
      <c r="A65" s="123" t="s">
        <v>305</v>
      </c>
      <c r="B65" s="124" t="s">
        <v>78</v>
      </c>
      <c r="C65" s="93" t="s">
        <v>260</v>
      </c>
      <c r="D65" s="94">
        <f>D66</f>
        <v>865869</v>
      </c>
      <c r="E65" s="94">
        <f>E66</f>
        <v>394269</v>
      </c>
      <c r="F65" s="119">
        <f t="shared" si="0"/>
        <v>471600</v>
      </c>
      <c r="G65" s="80"/>
      <c r="H65" s="80"/>
      <c r="I65" s="80"/>
      <c r="J65" s="80"/>
    </row>
    <row r="66" spans="1:10" s="81" customFormat="1" ht="63.75">
      <c r="A66" s="123" t="s">
        <v>305</v>
      </c>
      <c r="B66" s="124" t="s">
        <v>78</v>
      </c>
      <c r="C66" s="93" t="s">
        <v>261</v>
      </c>
      <c r="D66" s="94">
        <f>714537+151332</f>
        <v>865869</v>
      </c>
      <c r="E66" s="94">
        <v>394269</v>
      </c>
      <c r="F66" s="119">
        <f t="shared" si="0"/>
        <v>471600</v>
      </c>
      <c r="G66" s="80"/>
      <c r="H66" s="80"/>
      <c r="I66" s="80"/>
      <c r="J66" s="80"/>
    </row>
    <row r="67" spans="1:10" s="81" customFormat="1" ht="63.75">
      <c r="A67" s="123" t="s">
        <v>351</v>
      </c>
      <c r="B67" s="124" t="s">
        <v>78</v>
      </c>
      <c r="C67" s="93" t="s">
        <v>352</v>
      </c>
      <c r="D67" s="94">
        <f>D68</f>
        <v>19000</v>
      </c>
      <c r="E67" s="94">
        <f>E68</f>
        <v>15000</v>
      </c>
      <c r="F67" s="119">
        <f>D67-E67</f>
        <v>4000</v>
      </c>
      <c r="G67" s="80"/>
      <c r="H67" s="80"/>
      <c r="I67" s="80"/>
      <c r="J67" s="80"/>
    </row>
    <row r="68" spans="1:10" s="81" customFormat="1" ht="12.75">
      <c r="A68" s="123" t="s">
        <v>353</v>
      </c>
      <c r="B68" s="124" t="s">
        <v>78</v>
      </c>
      <c r="C68" s="93" t="s">
        <v>354</v>
      </c>
      <c r="D68" s="94">
        <v>19000</v>
      </c>
      <c r="E68" s="94">
        <v>15000</v>
      </c>
      <c r="F68" s="119">
        <f>D68-E68</f>
        <v>4000</v>
      </c>
      <c r="G68" s="80"/>
      <c r="H68" s="80"/>
      <c r="I68" s="80"/>
      <c r="J68" s="80"/>
    </row>
    <row r="69" spans="1:10" s="81" customFormat="1" ht="51">
      <c r="A69" s="123" t="s">
        <v>28</v>
      </c>
      <c r="B69" s="124" t="s">
        <v>78</v>
      </c>
      <c r="C69" s="93" t="s">
        <v>262</v>
      </c>
      <c r="D69" s="94">
        <f>D70</f>
        <v>51900</v>
      </c>
      <c r="E69" s="94">
        <f>E70</f>
        <v>25800</v>
      </c>
      <c r="F69" s="119">
        <f>D69-E69</f>
        <v>26100</v>
      </c>
      <c r="G69" s="80"/>
      <c r="H69" s="80"/>
      <c r="I69" s="80"/>
      <c r="J69" s="80"/>
    </row>
    <row r="70" spans="1:10" s="81" customFormat="1" ht="76.5">
      <c r="A70" s="123" t="s">
        <v>29</v>
      </c>
      <c r="B70" s="124" t="s">
        <v>78</v>
      </c>
      <c r="C70" s="93" t="s">
        <v>263</v>
      </c>
      <c r="D70" s="94">
        <f>D71</f>
        <v>51900</v>
      </c>
      <c r="E70" s="94">
        <f>E71</f>
        <v>25800</v>
      </c>
      <c r="F70" s="119">
        <f t="shared" si="0"/>
        <v>26100</v>
      </c>
      <c r="G70" s="80"/>
      <c r="H70" s="80"/>
      <c r="I70" s="80"/>
      <c r="J70" s="80"/>
    </row>
    <row r="71" spans="1:10" s="81" customFormat="1" ht="89.25">
      <c r="A71" s="140" t="s">
        <v>30</v>
      </c>
      <c r="B71" s="141" t="s">
        <v>78</v>
      </c>
      <c r="C71" s="98" t="s">
        <v>264</v>
      </c>
      <c r="D71" s="99">
        <v>51900</v>
      </c>
      <c r="E71" s="99">
        <v>25800</v>
      </c>
      <c r="F71" s="142">
        <f t="shared" si="0"/>
        <v>26100</v>
      </c>
      <c r="G71" s="80"/>
      <c r="H71" s="80"/>
      <c r="I71" s="80"/>
      <c r="J71" s="80"/>
    </row>
    <row r="72" spans="1:10" s="81" customFormat="1" ht="25.5">
      <c r="A72" s="145" t="s">
        <v>371</v>
      </c>
      <c r="B72" s="101" t="s">
        <v>78</v>
      </c>
      <c r="C72" s="102" t="s">
        <v>369</v>
      </c>
      <c r="D72" s="103">
        <f>D73</f>
        <v>36226.07</v>
      </c>
      <c r="E72" s="103">
        <f>E73</f>
        <v>36226.07</v>
      </c>
      <c r="F72" s="103">
        <f>F73</f>
        <v>0</v>
      </c>
      <c r="G72" s="80"/>
      <c r="H72" s="80"/>
      <c r="I72" s="80"/>
      <c r="J72" s="80"/>
    </row>
    <row r="73" spans="1:10" s="81" customFormat="1" ht="38.25">
      <c r="A73" s="145" t="s">
        <v>370</v>
      </c>
      <c r="B73" s="101" t="s">
        <v>78</v>
      </c>
      <c r="C73" s="102" t="s">
        <v>368</v>
      </c>
      <c r="D73" s="103">
        <v>36226.07</v>
      </c>
      <c r="E73" s="103">
        <v>36226.07</v>
      </c>
      <c r="F73" s="103">
        <f>D73-E73</f>
        <v>0</v>
      </c>
      <c r="G73" s="80"/>
      <c r="H73" s="80"/>
      <c r="I73" s="80"/>
      <c r="J73" s="80"/>
    </row>
    <row r="74" spans="1:8" s="19" customFormat="1" ht="12.75">
      <c r="A74" s="143"/>
      <c r="B74" s="143"/>
      <c r="C74" s="143"/>
      <c r="D74" s="144"/>
      <c r="E74" s="144"/>
      <c r="F74" s="144"/>
      <c r="H74" s="29"/>
    </row>
  </sheetData>
  <sheetProtection/>
  <mergeCells count="7">
    <mergeCell ref="B7:D7"/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152"/>
  <sheetViews>
    <sheetView showGridLines="0" view="pageBreakPreview" zoomScaleNormal="115" zoomScaleSheetLayoutView="100" zoomScalePageLayoutView="0" workbookViewId="0" topLeftCell="A142">
      <selection activeCell="C13" sqref="C13"/>
    </sheetView>
  </sheetViews>
  <sheetFormatPr defaultColWidth="9.00390625" defaultRowHeight="12.75"/>
  <cols>
    <col min="1" max="1" width="41.375" style="0" customWidth="1"/>
    <col min="2" max="2" width="4.625" style="0" customWidth="1"/>
    <col min="3" max="3" width="22.625" style="0" customWidth="1"/>
    <col min="4" max="4" width="13.125" style="0" customWidth="1"/>
    <col min="5" max="5" width="13.75390625" style="0" customWidth="1"/>
    <col min="6" max="6" width="15.00390625" style="0" customWidth="1"/>
    <col min="7" max="8" width="0.74609375" style="0" customWidth="1"/>
  </cols>
  <sheetData>
    <row r="1" spans="1:8" ht="15">
      <c r="A1" s="147" t="s">
        <v>56</v>
      </c>
      <c r="B1" s="147"/>
      <c r="C1" s="147"/>
      <c r="D1" s="147"/>
      <c r="E1" s="147"/>
      <c r="F1" s="28" t="s">
        <v>53</v>
      </c>
      <c r="G1" s="30"/>
      <c r="H1" s="30"/>
    </row>
    <row r="2" spans="1:8" ht="15">
      <c r="A2" s="30"/>
      <c r="B2" s="30"/>
      <c r="C2" s="30"/>
      <c r="D2" s="30"/>
      <c r="E2" s="30"/>
      <c r="F2" s="30"/>
      <c r="G2" s="30"/>
      <c r="H2" s="30"/>
    </row>
    <row r="3" spans="1:8" ht="12.75" customHeight="1">
      <c r="A3" s="40"/>
      <c r="B3" s="37" t="s">
        <v>39</v>
      </c>
      <c r="C3" s="38" t="s">
        <v>38</v>
      </c>
      <c r="D3" s="38" t="s">
        <v>51</v>
      </c>
      <c r="E3" s="39"/>
      <c r="F3" s="156" t="s">
        <v>44</v>
      </c>
      <c r="G3" s="30"/>
      <c r="H3" s="30"/>
    </row>
    <row r="4" spans="1:8" ht="12.75" customHeight="1">
      <c r="A4" s="54" t="s">
        <v>36</v>
      </c>
      <c r="B4" s="3" t="s">
        <v>40</v>
      </c>
      <c r="C4" s="33" t="s">
        <v>63</v>
      </c>
      <c r="D4" s="33" t="s">
        <v>52</v>
      </c>
      <c r="E4" s="32" t="s">
        <v>46</v>
      </c>
      <c r="F4" s="157"/>
      <c r="G4" s="30"/>
      <c r="H4" s="30"/>
    </row>
    <row r="5" spans="1:8" ht="11.25" customHeight="1">
      <c r="A5" s="41"/>
      <c r="B5" s="3" t="s">
        <v>41</v>
      </c>
      <c r="C5" s="31" t="s">
        <v>64</v>
      </c>
      <c r="D5" s="31" t="s">
        <v>34</v>
      </c>
      <c r="E5" s="34"/>
      <c r="F5" s="158"/>
      <c r="G5" s="30"/>
      <c r="H5" s="30"/>
    </row>
    <row r="6" spans="1:8" ht="13.5" thickBot="1">
      <c r="A6" s="42">
        <v>1</v>
      </c>
      <c r="B6" s="5">
        <v>2</v>
      </c>
      <c r="C6" s="35">
        <v>3</v>
      </c>
      <c r="D6" s="36" t="s">
        <v>32</v>
      </c>
      <c r="E6" s="36" t="s">
        <v>33</v>
      </c>
      <c r="F6" s="36" t="s">
        <v>37</v>
      </c>
      <c r="G6" s="43"/>
      <c r="H6" s="21"/>
    </row>
    <row r="7" spans="1:6" s="29" customFormat="1" ht="12.75">
      <c r="A7" s="82" t="s">
        <v>68</v>
      </c>
      <c r="B7" s="83">
        <v>200</v>
      </c>
      <c r="C7" s="84" t="s">
        <v>79</v>
      </c>
      <c r="D7" s="85">
        <f>D9+D52+D71+D78+D112+D136+D66+D143+D107</f>
        <v>2063389.9200000002</v>
      </c>
      <c r="E7" s="85">
        <f>E9+E52+E71+E78+E112+E136+E66+E143+E107</f>
        <v>751699.6099999999</v>
      </c>
      <c r="F7" s="86">
        <f>D7-E7</f>
        <v>1311690.3100000003</v>
      </c>
    </row>
    <row r="8" spans="1:6" s="29" customFormat="1" ht="12.75">
      <c r="A8" s="87" t="s">
        <v>77</v>
      </c>
      <c r="B8" s="88"/>
      <c r="C8" s="89"/>
      <c r="D8" s="90"/>
      <c r="E8" s="90"/>
      <c r="F8" s="91"/>
    </row>
    <row r="9" spans="1:6" s="55" customFormat="1" ht="12.75">
      <c r="A9" s="110" t="s">
        <v>211</v>
      </c>
      <c r="B9" s="92" t="s">
        <v>111</v>
      </c>
      <c r="C9" s="93" t="s">
        <v>112</v>
      </c>
      <c r="D9" s="94">
        <f>D10+D18+D36+D41</f>
        <v>1324937.12</v>
      </c>
      <c r="E9" s="94">
        <f>E10+E18+E36+E41</f>
        <v>524919.83</v>
      </c>
      <c r="F9" s="94">
        <f>F10+F18+F36+F41</f>
        <v>781428.29</v>
      </c>
    </row>
    <row r="10" spans="1:6" s="55" customFormat="1" ht="38.25">
      <c r="A10" s="110" t="s">
        <v>212</v>
      </c>
      <c r="B10" s="92" t="s">
        <v>111</v>
      </c>
      <c r="C10" s="93" t="s">
        <v>113</v>
      </c>
      <c r="D10" s="94">
        <f>D11</f>
        <v>334531</v>
      </c>
      <c r="E10" s="94">
        <f aca="true" t="shared" si="0" ref="D10:F11">E11</f>
        <v>128871.51999999999</v>
      </c>
      <c r="F10" s="95">
        <f t="shared" si="0"/>
        <v>187070.47999999998</v>
      </c>
    </row>
    <row r="11" spans="1:6" s="55" customFormat="1" ht="38.25">
      <c r="A11" s="110" t="s">
        <v>212</v>
      </c>
      <c r="B11" s="92" t="s">
        <v>111</v>
      </c>
      <c r="C11" s="93" t="s">
        <v>114</v>
      </c>
      <c r="D11" s="94">
        <f t="shared" si="0"/>
        <v>334531</v>
      </c>
      <c r="E11" s="94">
        <f t="shared" si="0"/>
        <v>128871.51999999999</v>
      </c>
      <c r="F11" s="95">
        <f t="shared" si="0"/>
        <v>187070.47999999998</v>
      </c>
    </row>
    <row r="12" spans="1:6" s="55" customFormat="1" ht="25.5">
      <c r="A12" s="110" t="s">
        <v>266</v>
      </c>
      <c r="B12" s="92" t="s">
        <v>111</v>
      </c>
      <c r="C12" s="93" t="s">
        <v>115</v>
      </c>
      <c r="D12" s="94">
        <f aca="true" t="shared" si="1" ref="D12:F13">D13</f>
        <v>334531</v>
      </c>
      <c r="E12" s="94">
        <f t="shared" si="1"/>
        <v>128871.51999999999</v>
      </c>
      <c r="F12" s="95">
        <f t="shared" si="1"/>
        <v>187070.47999999998</v>
      </c>
    </row>
    <row r="13" spans="1:6" s="55" customFormat="1" ht="12.75">
      <c r="A13" s="110" t="s">
        <v>214</v>
      </c>
      <c r="B13" s="92" t="s">
        <v>111</v>
      </c>
      <c r="C13" s="93" t="s">
        <v>116</v>
      </c>
      <c r="D13" s="94">
        <f t="shared" si="1"/>
        <v>334531</v>
      </c>
      <c r="E13" s="94">
        <f t="shared" si="1"/>
        <v>128871.51999999999</v>
      </c>
      <c r="F13" s="95">
        <f t="shared" si="1"/>
        <v>187070.47999999998</v>
      </c>
    </row>
    <row r="14" spans="1:6" s="55" customFormat="1" ht="25.5">
      <c r="A14" s="110" t="s">
        <v>215</v>
      </c>
      <c r="B14" s="92" t="s">
        <v>111</v>
      </c>
      <c r="C14" s="93" t="s">
        <v>117</v>
      </c>
      <c r="D14" s="94">
        <f>D15+D17+D16</f>
        <v>334531</v>
      </c>
      <c r="E14" s="94">
        <f>E15+E17+E16</f>
        <v>128871.51999999999</v>
      </c>
      <c r="F14" s="94">
        <f>F15+F17</f>
        <v>187070.47999999998</v>
      </c>
    </row>
    <row r="15" spans="1:6" s="55" customFormat="1" ht="12.75">
      <c r="A15" s="110" t="s">
        <v>216</v>
      </c>
      <c r="B15" s="92" t="s">
        <v>111</v>
      </c>
      <c r="C15" s="93" t="s">
        <v>118</v>
      </c>
      <c r="D15" s="94">
        <v>242659</v>
      </c>
      <c r="E15" s="94">
        <v>97412.45</v>
      </c>
      <c r="F15" s="95">
        <f>D15-E15</f>
        <v>145246.55</v>
      </c>
    </row>
    <row r="16" spans="1:6" s="55" customFormat="1" ht="12.75">
      <c r="A16" s="110" t="s">
        <v>267</v>
      </c>
      <c r="B16" s="92" t="s">
        <v>111</v>
      </c>
      <c r="C16" s="93" t="s">
        <v>307</v>
      </c>
      <c r="D16" s="94">
        <v>18589</v>
      </c>
      <c r="E16" s="94">
        <v>0</v>
      </c>
      <c r="F16" s="95">
        <f>D16-E16</f>
        <v>18589</v>
      </c>
    </row>
    <row r="17" spans="1:6" s="55" customFormat="1" ht="12.75">
      <c r="A17" s="110" t="s">
        <v>217</v>
      </c>
      <c r="B17" s="92" t="s">
        <v>111</v>
      </c>
      <c r="C17" s="93" t="s">
        <v>119</v>
      </c>
      <c r="D17" s="94">
        <v>73283</v>
      </c>
      <c r="E17" s="94">
        <v>31459.07</v>
      </c>
      <c r="F17" s="95">
        <f aca="true" t="shared" si="2" ref="F17:F84">D17-E17</f>
        <v>41823.93</v>
      </c>
    </row>
    <row r="18" spans="1:6" s="55" customFormat="1" ht="78.75" customHeight="1">
      <c r="A18" s="110" t="s">
        <v>218</v>
      </c>
      <c r="B18" s="92" t="s">
        <v>111</v>
      </c>
      <c r="C18" s="93" t="s">
        <v>120</v>
      </c>
      <c r="D18" s="94">
        <f>D19</f>
        <v>882380.16</v>
      </c>
      <c r="E18" s="94">
        <f>E19</f>
        <v>393075.61</v>
      </c>
      <c r="F18" s="95">
        <f aca="true" t="shared" si="3" ref="F18:F24">D18-E18</f>
        <v>489304.55000000005</v>
      </c>
    </row>
    <row r="19" spans="1:6" s="55" customFormat="1" ht="63.75">
      <c r="A19" s="110" t="s">
        <v>218</v>
      </c>
      <c r="B19" s="92" t="s">
        <v>111</v>
      </c>
      <c r="C19" s="93" t="s">
        <v>121</v>
      </c>
      <c r="D19" s="94">
        <f>D20</f>
        <v>882380.16</v>
      </c>
      <c r="E19" s="94">
        <f>E20</f>
        <v>393075.61</v>
      </c>
      <c r="F19" s="95">
        <f t="shared" si="3"/>
        <v>489304.55000000005</v>
      </c>
    </row>
    <row r="20" spans="1:6" s="55" customFormat="1" ht="25.5">
      <c r="A20" s="110" t="s">
        <v>266</v>
      </c>
      <c r="B20" s="92" t="s">
        <v>111</v>
      </c>
      <c r="C20" s="93" t="s">
        <v>122</v>
      </c>
      <c r="D20" s="94">
        <f>D21+D33</f>
        <v>882380.16</v>
      </c>
      <c r="E20" s="94">
        <f>E21+E33</f>
        <v>393075.61</v>
      </c>
      <c r="F20" s="95">
        <f t="shared" si="3"/>
        <v>489304.55000000005</v>
      </c>
    </row>
    <row r="21" spans="1:6" s="55" customFormat="1" ht="12.75">
      <c r="A21" s="110" t="s">
        <v>214</v>
      </c>
      <c r="B21" s="92" t="s">
        <v>111</v>
      </c>
      <c r="C21" s="93" t="s">
        <v>123</v>
      </c>
      <c r="D21" s="94">
        <f>D22+D26+D32</f>
        <v>858646.36</v>
      </c>
      <c r="E21" s="94">
        <f>E22+E26+E32</f>
        <v>380694.67</v>
      </c>
      <c r="F21" s="95">
        <f t="shared" si="3"/>
        <v>477951.69</v>
      </c>
    </row>
    <row r="22" spans="1:6" s="55" customFormat="1" ht="25.5">
      <c r="A22" s="110" t="s">
        <v>215</v>
      </c>
      <c r="B22" s="92" t="s">
        <v>111</v>
      </c>
      <c r="C22" s="93" t="s">
        <v>124</v>
      </c>
      <c r="D22" s="94">
        <f>D23+D25+D24</f>
        <v>508337</v>
      </c>
      <c r="E22" s="94">
        <f>E23+E25+E24</f>
        <v>207264.8</v>
      </c>
      <c r="F22" s="95">
        <f t="shared" si="3"/>
        <v>301072.2</v>
      </c>
    </row>
    <row r="23" spans="1:6" s="55" customFormat="1" ht="12.75">
      <c r="A23" s="110" t="s">
        <v>216</v>
      </c>
      <c r="B23" s="92" t="s">
        <v>111</v>
      </c>
      <c r="C23" s="93" t="s">
        <v>125</v>
      </c>
      <c r="D23" s="94">
        <v>371278</v>
      </c>
      <c r="E23" s="94">
        <v>153160.02</v>
      </c>
      <c r="F23" s="95">
        <f t="shared" si="3"/>
        <v>218117.98</v>
      </c>
    </row>
    <row r="24" spans="1:6" s="55" customFormat="1" ht="12.75">
      <c r="A24" s="110" t="s">
        <v>267</v>
      </c>
      <c r="B24" s="92" t="s">
        <v>111</v>
      </c>
      <c r="C24" s="93" t="s">
        <v>268</v>
      </c>
      <c r="D24" s="94">
        <v>2400</v>
      </c>
      <c r="E24" s="94">
        <v>0</v>
      </c>
      <c r="F24" s="95">
        <f t="shared" si="3"/>
        <v>2400</v>
      </c>
    </row>
    <row r="25" spans="1:6" s="55" customFormat="1" ht="12.75">
      <c r="A25" s="110" t="s">
        <v>217</v>
      </c>
      <c r="B25" s="92" t="s">
        <v>111</v>
      </c>
      <c r="C25" s="93" t="s">
        <v>126</v>
      </c>
      <c r="D25" s="94">
        <v>134659</v>
      </c>
      <c r="E25" s="94">
        <v>54104.78</v>
      </c>
      <c r="F25" s="95">
        <f t="shared" si="2"/>
        <v>80554.22</v>
      </c>
    </row>
    <row r="26" spans="1:6" s="55" customFormat="1" ht="12.75">
      <c r="A26" s="110" t="s">
        <v>219</v>
      </c>
      <c r="B26" s="92" t="s">
        <v>111</v>
      </c>
      <c r="C26" s="93" t="s">
        <v>127</v>
      </c>
      <c r="D26" s="94">
        <f>D27+D29+D30+D31+D28</f>
        <v>247648.63999999998</v>
      </c>
      <c r="E26" s="94">
        <f>E27+E29+E30+E31+E28</f>
        <v>126456.87000000001</v>
      </c>
      <c r="F26" s="95">
        <f>D26-E26</f>
        <v>121191.76999999997</v>
      </c>
    </row>
    <row r="27" spans="1:6" s="55" customFormat="1" ht="12.75">
      <c r="A27" s="110" t="s">
        <v>220</v>
      </c>
      <c r="B27" s="92" t="s">
        <v>111</v>
      </c>
      <c r="C27" s="93" t="s">
        <v>128</v>
      </c>
      <c r="D27" s="94">
        <v>9460.68</v>
      </c>
      <c r="E27" s="94">
        <v>2364.72</v>
      </c>
      <c r="F27" s="95">
        <f>D27-E27</f>
        <v>7095.960000000001</v>
      </c>
    </row>
    <row r="28" spans="1:6" s="55" customFormat="1" ht="12.75">
      <c r="A28" s="110" t="s">
        <v>277</v>
      </c>
      <c r="B28" s="92" t="s">
        <v>111</v>
      </c>
      <c r="C28" s="93" t="s">
        <v>278</v>
      </c>
      <c r="D28" s="94">
        <v>500</v>
      </c>
      <c r="E28" s="94">
        <v>0</v>
      </c>
      <c r="F28" s="95">
        <f>D28-E28</f>
        <v>500</v>
      </c>
    </row>
    <row r="29" spans="1:6" s="55" customFormat="1" ht="12.75">
      <c r="A29" s="110" t="s">
        <v>221</v>
      </c>
      <c r="B29" s="92" t="s">
        <v>111</v>
      </c>
      <c r="C29" s="93" t="s">
        <v>129</v>
      </c>
      <c r="D29" s="94">
        <v>190547.66</v>
      </c>
      <c r="E29" s="94">
        <v>111092.91</v>
      </c>
      <c r="F29" s="95">
        <f>D29-E29</f>
        <v>79454.75</v>
      </c>
    </row>
    <row r="30" spans="1:6" s="55" customFormat="1" ht="12.75">
      <c r="A30" s="110" t="s">
        <v>222</v>
      </c>
      <c r="B30" s="92" t="s">
        <v>111</v>
      </c>
      <c r="C30" s="93" t="s">
        <v>130</v>
      </c>
      <c r="D30" s="94">
        <v>12140.3</v>
      </c>
      <c r="E30" s="94">
        <v>1192.24</v>
      </c>
      <c r="F30" s="95">
        <f>D30-E30</f>
        <v>10948.06</v>
      </c>
    </row>
    <row r="31" spans="1:6" s="55" customFormat="1" ht="12.75">
      <c r="A31" s="110" t="s">
        <v>223</v>
      </c>
      <c r="B31" s="92" t="s">
        <v>111</v>
      </c>
      <c r="C31" s="93" t="s">
        <v>131</v>
      </c>
      <c r="D31" s="94">
        <v>35000</v>
      </c>
      <c r="E31" s="94">
        <v>11807</v>
      </c>
      <c r="F31" s="95">
        <f t="shared" si="2"/>
        <v>23193</v>
      </c>
    </row>
    <row r="32" spans="1:6" s="55" customFormat="1" ht="12.75">
      <c r="A32" s="110" t="s">
        <v>224</v>
      </c>
      <c r="B32" s="92" t="s">
        <v>111</v>
      </c>
      <c r="C32" s="93" t="s">
        <v>132</v>
      </c>
      <c r="D32" s="94">
        <v>102660.72</v>
      </c>
      <c r="E32" s="94">
        <v>46973</v>
      </c>
      <c r="F32" s="95">
        <f>D32-E32</f>
        <v>55687.72</v>
      </c>
    </row>
    <row r="33" spans="1:6" s="55" customFormat="1" ht="12.75">
      <c r="A33" s="110" t="s">
        <v>225</v>
      </c>
      <c r="B33" s="92" t="s">
        <v>111</v>
      </c>
      <c r="C33" s="93" t="s">
        <v>133</v>
      </c>
      <c r="D33" s="94">
        <f>D35+D34</f>
        <v>23733.8</v>
      </c>
      <c r="E33" s="94">
        <f>E35+E34</f>
        <v>12380.94</v>
      </c>
      <c r="F33" s="95">
        <f>F35</f>
        <v>10152.859999999999</v>
      </c>
    </row>
    <row r="34" spans="1:6" s="55" customFormat="1" ht="12.75">
      <c r="A34" s="110" t="s">
        <v>308</v>
      </c>
      <c r="B34" s="92" t="s">
        <v>111</v>
      </c>
      <c r="C34" s="93" t="s">
        <v>309</v>
      </c>
      <c r="D34" s="94">
        <v>1200</v>
      </c>
      <c r="E34" s="94">
        <v>0</v>
      </c>
      <c r="F34" s="95">
        <f>D34-E34</f>
        <v>1200</v>
      </c>
    </row>
    <row r="35" spans="1:6" s="55" customFormat="1" ht="25.5">
      <c r="A35" s="110" t="s">
        <v>226</v>
      </c>
      <c r="B35" s="92" t="s">
        <v>111</v>
      </c>
      <c r="C35" s="93" t="s">
        <v>134</v>
      </c>
      <c r="D35" s="94">
        <v>22533.8</v>
      </c>
      <c r="E35" s="94">
        <v>12380.94</v>
      </c>
      <c r="F35" s="95">
        <f>D35-E35</f>
        <v>10152.859999999999</v>
      </c>
    </row>
    <row r="36" spans="1:6" s="55" customFormat="1" ht="12.75">
      <c r="A36" s="110" t="s">
        <v>227</v>
      </c>
      <c r="B36" s="92" t="s">
        <v>111</v>
      </c>
      <c r="C36" s="93" t="s">
        <v>135</v>
      </c>
      <c r="D36" s="94">
        <f>D37</f>
        <v>5000</v>
      </c>
      <c r="E36" s="94">
        <v>0</v>
      </c>
      <c r="F36" s="95">
        <f t="shared" si="2"/>
        <v>5000</v>
      </c>
    </row>
    <row r="37" spans="1:6" s="55" customFormat="1" ht="12.75">
      <c r="A37" s="110" t="s">
        <v>269</v>
      </c>
      <c r="B37" s="92" t="s">
        <v>111</v>
      </c>
      <c r="C37" s="93" t="s">
        <v>136</v>
      </c>
      <c r="D37" s="94">
        <f>D38</f>
        <v>5000</v>
      </c>
      <c r="E37" s="94">
        <f>E36</f>
        <v>0</v>
      </c>
      <c r="F37" s="95">
        <f t="shared" si="2"/>
        <v>5000</v>
      </c>
    </row>
    <row r="38" spans="1:6" s="55" customFormat="1" ht="12.75">
      <c r="A38" s="110" t="s">
        <v>227</v>
      </c>
      <c r="B38" s="92" t="s">
        <v>93</v>
      </c>
      <c r="C38" s="93" t="s">
        <v>137</v>
      </c>
      <c r="D38" s="94">
        <f>D39</f>
        <v>5000</v>
      </c>
      <c r="E38" s="94">
        <f>E39</f>
        <v>0</v>
      </c>
      <c r="F38" s="95">
        <f t="shared" si="2"/>
        <v>5000</v>
      </c>
    </row>
    <row r="39" spans="1:6" s="55" customFormat="1" ht="12.75">
      <c r="A39" s="110" t="s">
        <v>214</v>
      </c>
      <c r="B39" s="92" t="s">
        <v>111</v>
      </c>
      <c r="C39" s="93" t="s">
        <v>138</v>
      </c>
      <c r="D39" s="94">
        <f>D40</f>
        <v>5000</v>
      </c>
      <c r="E39" s="94">
        <f>E40</f>
        <v>0</v>
      </c>
      <c r="F39" s="95">
        <f t="shared" si="2"/>
        <v>5000</v>
      </c>
    </row>
    <row r="40" spans="1:6" s="55" customFormat="1" ht="12.75">
      <c r="A40" s="110" t="s">
        <v>224</v>
      </c>
      <c r="B40" s="92" t="s">
        <v>111</v>
      </c>
      <c r="C40" s="93" t="s">
        <v>310</v>
      </c>
      <c r="D40" s="94">
        <v>5000</v>
      </c>
      <c r="E40" s="94">
        <v>0</v>
      </c>
      <c r="F40" s="95">
        <f t="shared" si="2"/>
        <v>5000</v>
      </c>
    </row>
    <row r="41" spans="1:6" s="55" customFormat="1" ht="12.75">
      <c r="A41" s="110" t="s">
        <v>228</v>
      </c>
      <c r="B41" s="92" t="s">
        <v>111</v>
      </c>
      <c r="C41" s="93" t="s">
        <v>139</v>
      </c>
      <c r="D41" s="94">
        <f>D42+D48</f>
        <v>103025.95999999999</v>
      </c>
      <c r="E41" s="94">
        <f>E42+E48</f>
        <v>2972.7</v>
      </c>
      <c r="F41" s="95">
        <f>D41-E41</f>
        <v>100053.26</v>
      </c>
    </row>
    <row r="42" spans="1:6" s="55" customFormat="1" ht="12.75">
      <c r="A42" s="110" t="s">
        <v>228</v>
      </c>
      <c r="B42" s="92" t="s">
        <v>111</v>
      </c>
      <c r="C42" s="93" t="s">
        <v>140</v>
      </c>
      <c r="D42" s="94">
        <f aca="true" t="shared" si="4" ref="D42:E44">D43</f>
        <v>102005.95999999999</v>
      </c>
      <c r="E42" s="94">
        <f t="shared" si="4"/>
        <v>2462.7</v>
      </c>
      <c r="F42" s="95">
        <f>D42-E42</f>
        <v>99543.26</v>
      </c>
    </row>
    <row r="43" spans="1:6" s="55" customFormat="1" ht="12.75">
      <c r="A43" s="110" t="s">
        <v>228</v>
      </c>
      <c r="B43" s="92" t="s">
        <v>93</v>
      </c>
      <c r="C43" s="93" t="s">
        <v>141</v>
      </c>
      <c r="D43" s="94">
        <f t="shared" si="4"/>
        <v>102005.95999999999</v>
      </c>
      <c r="E43" s="94">
        <f t="shared" si="4"/>
        <v>2462.7</v>
      </c>
      <c r="F43" s="95">
        <f t="shared" si="2"/>
        <v>99543.26</v>
      </c>
    </row>
    <row r="44" spans="1:6" s="55" customFormat="1" ht="12.75">
      <c r="A44" s="110" t="s">
        <v>214</v>
      </c>
      <c r="B44" s="92" t="s">
        <v>111</v>
      </c>
      <c r="C44" s="93" t="s">
        <v>142</v>
      </c>
      <c r="D44" s="94">
        <f t="shared" si="4"/>
        <v>102005.95999999999</v>
      </c>
      <c r="E44" s="94">
        <f t="shared" si="4"/>
        <v>2462.7</v>
      </c>
      <c r="F44" s="95">
        <f t="shared" si="2"/>
        <v>99543.26</v>
      </c>
    </row>
    <row r="45" spans="1:6" s="55" customFormat="1" ht="12.75">
      <c r="A45" s="110" t="s">
        <v>219</v>
      </c>
      <c r="B45" s="92" t="s">
        <v>111</v>
      </c>
      <c r="C45" s="93" t="s">
        <v>143</v>
      </c>
      <c r="D45" s="94">
        <f>D46+D47</f>
        <v>102005.95999999999</v>
      </c>
      <c r="E45" s="94">
        <f>E46+E47</f>
        <v>2462.7</v>
      </c>
      <c r="F45" s="95">
        <f>D45-E45</f>
        <v>99543.26</v>
      </c>
    </row>
    <row r="46" spans="1:6" s="55" customFormat="1" ht="12.75">
      <c r="A46" s="110" t="s">
        <v>221</v>
      </c>
      <c r="B46" s="92" t="s">
        <v>111</v>
      </c>
      <c r="C46" s="93" t="s">
        <v>144</v>
      </c>
      <c r="D46" s="94">
        <v>24259.56</v>
      </c>
      <c r="E46" s="94">
        <v>0</v>
      </c>
      <c r="F46" s="95">
        <f t="shared" si="2"/>
        <v>24259.56</v>
      </c>
    </row>
    <row r="47" spans="1:6" s="55" customFormat="1" ht="12.75">
      <c r="A47" s="110" t="s">
        <v>373</v>
      </c>
      <c r="B47" s="92" t="s">
        <v>111</v>
      </c>
      <c r="C47" s="93" t="s">
        <v>372</v>
      </c>
      <c r="D47" s="94">
        <v>77746.4</v>
      </c>
      <c r="E47" s="94">
        <v>2462.7</v>
      </c>
      <c r="F47" s="95">
        <f t="shared" si="2"/>
        <v>75283.7</v>
      </c>
    </row>
    <row r="48" spans="1:6" s="55" customFormat="1" ht="25.5">
      <c r="A48" s="110" t="s">
        <v>229</v>
      </c>
      <c r="B48" s="92" t="s">
        <v>111</v>
      </c>
      <c r="C48" s="93" t="s">
        <v>145</v>
      </c>
      <c r="D48" s="94">
        <v>1020</v>
      </c>
      <c r="E48" s="94">
        <f>E49</f>
        <v>510</v>
      </c>
      <c r="F48" s="95">
        <f t="shared" si="2"/>
        <v>510</v>
      </c>
    </row>
    <row r="49" spans="1:6" s="55" customFormat="1" ht="12.75">
      <c r="A49" s="110" t="s">
        <v>213</v>
      </c>
      <c r="B49" s="92" t="s">
        <v>111</v>
      </c>
      <c r="C49" s="93" t="s">
        <v>146</v>
      </c>
      <c r="D49" s="94">
        <v>1020</v>
      </c>
      <c r="E49" s="94">
        <f>E50</f>
        <v>510</v>
      </c>
      <c r="F49" s="95">
        <f t="shared" si="2"/>
        <v>510</v>
      </c>
    </row>
    <row r="50" spans="1:6" s="55" customFormat="1" ht="12.75">
      <c r="A50" s="110" t="s">
        <v>214</v>
      </c>
      <c r="B50" s="92" t="s">
        <v>111</v>
      </c>
      <c r="C50" s="93" t="s">
        <v>147</v>
      </c>
      <c r="D50" s="94">
        <v>1020</v>
      </c>
      <c r="E50" s="94">
        <f>E51</f>
        <v>510</v>
      </c>
      <c r="F50" s="95">
        <f t="shared" si="2"/>
        <v>510</v>
      </c>
    </row>
    <row r="51" spans="1:6" s="55" customFormat="1" ht="12.75">
      <c r="A51" s="110" t="s">
        <v>224</v>
      </c>
      <c r="B51" s="92" t="s">
        <v>111</v>
      </c>
      <c r="C51" s="93" t="s">
        <v>148</v>
      </c>
      <c r="D51" s="94">
        <v>1020</v>
      </c>
      <c r="E51" s="94">
        <v>510</v>
      </c>
      <c r="F51" s="95">
        <f t="shared" si="2"/>
        <v>510</v>
      </c>
    </row>
    <row r="52" spans="1:6" s="55" customFormat="1" ht="12.75">
      <c r="A52" s="110" t="s">
        <v>230</v>
      </c>
      <c r="B52" s="92" t="s">
        <v>111</v>
      </c>
      <c r="C52" s="93" t="s">
        <v>149</v>
      </c>
      <c r="D52" s="94">
        <f aca="true" t="shared" si="5" ref="D52:E54">D53</f>
        <v>51900</v>
      </c>
      <c r="E52" s="94">
        <f t="shared" si="5"/>
        <v>19062.96</v>
      </c>
      <c r="F52" s="95">
        <f t="shared" si="2"/>
        <v>32837.04</v>
      </c>
    </row>
    <row r="53" spans="1:6" s="55" customFormat="1" ht="25.5">
      <c r="A53" s="110" t="s">
        <v>231</v>
      </c>
      <c r="B53" s="92" t="s">
        <v>111</v>
      </c>
      <c r="C53" s="93" t="s">
        <v>150</v>
      </c>
      <c r="D53" s="94">
        <f t="shared" si="5"/>
        <v>51900</v>
      </c>
      <c r="E53" s="94">
        <f t="shared" si="5"/>
        <v>19062.96</v>
      </c>
      <c r="F53" s="95">
        <f t="shared" si="2"/>
        <v>32837.04</v>
      </c>
    </row>
    <row r="54" spans="1:6" s="55" customFormat="1" ht="38.25">
      <c r="A54" s="110" t="s">
        <v>232</v>
      </c>
      <c r="B54" s="92" t="s">
        <v>111</v>
      </c>
      <c r="C54" s="93" t="s">
        <v>151</v>
      </c>
      <c r="D54" s="94">
        <f t="shared" si="5"/>
        <v>51900</v>
      </c>
      <c r="E54" s="94">
        <f t="shared" si="5"/>
        <v>19062.96</v>
      </c>
      <c r="F54" s="95">
        <f t="shared" si="2"/>
        <v>32837.04</v>
      </c>
    </row>
    <row r="55" spans="1:6" s="55" customFormat="1" ht="12.75">
      <c r="A55" s="110" t="s">
        <v>213</v>
      </c>
      <c r="B55" s="92" t="s">
        <v>111</v>
      </c>
      <c r="C55" s="93" t="s">
        <v>152</v>
      </c>
      <c r="D55" s="94">
        <f>D56+D63</f>
        <v>51900</v>
      </c>
      <c r="E55" s="94">
        <f>E56+E63</f>
        <v>19062.96</v>
      </c>
      <c r="F55" s="95">
        <f t="shared" si="2"/>
        <v>32837.04</v>
      </c>
    </row>
    <row r="56" spans="1:6" s="55" customFormat="1" ht="12.75">
      <c r="A56" s="110" t="s">
        <v>214</v>
      </c>
      <c r="B56" s="92" t="s">
        <v>111</v>
      </c>
      <c r="C56" s="93" t="s">
        <v>153</v>
      </c>
      <c r="D56" s="94">
        <f>D57+D60</f>
        <v>48102</v>
      </c>
      <c r="E56" s="94">
        <f>E57+E60</f>
        <v>19062.96</v>
      </c>
      <c r="F56" s="95">
        <f t="shared" si="2"/>
        <v>29039.04</v>
      </c>
    </row>
    <row r="57" spans="1:6" s="55" customFormat="1" ht="25.5">
      <c r="A57" s="110" t="s">
        <v>215</v>
      </c>
      <c r="B57" s="92" t="s">
        <v>111</v>
      </c>
      <c r="C57" s="93" t="s">
        <v>154</v>
      </c>
      <c r="D57" s="94">
        <f>D58+D59</f>
        <v>47002</v>
      </c>
      <c r="E57" s="94">
        <f>E58+E59</f>
        <v>19062.96</v>
      </c>
      <c r="F57" s="95">
        <f>D57-E57</f>
        <v>27939.04</v>
      </c>
    </row>
    <row r="58" spans="1:6" s="55" customFormat="1" ht="12.75">
      <c r="A58" s="110" t="s">
        <v>216</v>
      </c>
      <c r="B58" s="92" t="s">
        <v>111</v>
      </c>
      <c r="C58" s="93" t="s">
        <v>155</v>
      </c>
      <c r="D58" s="94">
        <v>36100</v>
      </c>
      <c r="E58" s="94">
        <v>14610.36</v>
      </c>
      <c r="F58" s="95">
        <f>D58-E58</f>
        <v>21489.64</v>
      </c>
    </row>
    <row r="59" spans="1:6" s="55" customFormat="1" ht="12.75">
      <c r="A59" s="110" t="s">
        <v>217</v>
      </c>
      <c r="B59" s="92" t="s">
        <v>111</v>
      </c>
      <c r="C59" s="93" t="s">
        <v>156</v>
      </c>
      <c r="D59" s="94">
        <v>10902</v>
      </c>
      <c r="E59" s="94">
        <v>4452.6</v>
      </c>
      <c r="F59" s="95">
        <f>D59-E59</f>
        <v>6449.4</v>
      </c>
    </row>
    <row r="60" spans="1:6" s="55" customFormat="1" ht="12.75">
      <c r="A60" s="110" t="s">
        <v>219</v>
      </c>
      <c r="B60" s="92" t="s">
        <v>111</v>
      </c>
      <c r="C60" s="93" t="s">
        <v>157</v>
      </c>
      <c r="D60" s="94">
        <f>D62+D61</f>
        <v>1100</v>
      </c>
      <c r="E60" s="94">
        <f>E62</f>
        <v>0</v>
      </c>
      <c r="F60" s="95">
        <f t="shared" si="2"/>
        <v>1100</v>
      </c>
    </row>
    <row r="61" spans="1:6" s="55" customFormat="1" ht="12.75">
      <c r="A61" s="110" t="s">
        <v>277</v>
      </c>
      <c r="B61" s="92" t="s">
        <v>111</v>
      </c>
      <c r="C61" s="93" t="s">
        <v>311</v>
      </c>
      <c r="D61" s="94">
        <v>800</v>
      </c>
      <c r="E61" s="94">
        <v>0</v>
      </c>
      <c r="F61" s="95">
        <f>D61-E61</f>
        <v>800</v>
      </c>
    </row>
    <row r="62" spans="1:6" s="55" customFormat="1" ht="12.75">
      <c r="A62" s="110" t="s">
        <v>222</v>
      </c>
      <c r="B62" s="92" t="s">
        <v>111</v>
      </c>
      <c r="C62" s="93" t="s">
        <v>158</v>
      </c>
      <c r="D62" s="94">
        <v>300</v>
      </c>
      <c r="E62" s="94">
        <v>0</v>
      </c>
      <c r="F62" s="95">
        <f t="shared" si="2"/>
        <v>300</v>
      </c>
    </row>
    <row r="63" spans="1:6" s="55" customFormat="1" ht="12.75">
      <c r="A63" s="110" t="s">
        <v>225</v>
      </c>
      <c r="B63" s="92" t="s">
        <v>111</v>
      </c>
      <c r="C63" s="93" t="s">
        <v>159</v>
      </c>
      <c r="D63" s="94">
        <f>D65+D64</f>
        <v>3798</v>
      </c>
      <c r="E63" s="94">
        <f>E65</f>
        <v>0</v>
      </c>
      <c r="F63" s="95">
        <f t="shared" si="2"/>
        <v>3798</v>
      </c>
    </row>
    <row r="64" spans="1:6" s="55" customFormat="1" ht="12.75">
      <c r="A64" s="110" t="s">
        <v>308</v>
      </c>
      <c r="B64" s="92" t="s">
        <v>111</v>
      </c>
      <c r="C64" s="93" t="s">
        <v>312</v>
      </c>
      <c r="D64" s="94">
        <v>3000</v>
      </c>
      <c r="E64" s="94">
        <v>0</v>
      </c>
      <c r="F64" s="95">
        <f>D64-E64</f>
        <v>3000</v>
      </c>
    </row>
    <row r="65" spans="1:6" s="55" customFormat="1" ht="25.5">
      <c r="A65" s="110" t="s">
        <v>226</v>
      </c>
      <c r="B65" s="92" t="s">
        <v>111</v>
      </c>
      <c r="C65" s="93" t="s">
        <v>160</v>
      </c>
      <c r="D65" s="94">
        <v>798</v>
      </c>
      <c r="E65" s="94">
        <v>0</v>
      </c>
      <c r="F65" s="95">
        <f t="shared" si="2"/>
        <v>798</v>
      </c>
    </row>
    <row r="66" spans="1:6" s="55" customFormat="1" ht="12.75">
      <c r="A66" s="110" t="s">
        <v>316</v>
      </c>
      <c r="B66" s="92" t="s">
        <v>111</v>
      </c>
      <c r="C66" s="93" t="s">
        <v>313</v>
      </c>
      <c r="D66" s="94">
        <f aca="true" t="shared" si="6" ref="D66:E69">D67</f>
        <v>3000</v>
      </c>
      <c r="E66" s="94">
        <f t="shared" si="6"/>
        <v>0</v>
      </c>
      <c r="F66" s="95">
        <f aca="true" t="shared" si="7" ref="F66:F71">D66-E66</f>
        <v>3000</v>
      </c>
    </row>
    <row r="67" spans="1:6" s="55" customFormat="1" ht="25.5">
      <c r="A67" s="110" t="s">
        <v>315</v>
      </c>
      <c r="B67" s="92" t="s">
        <v>111</v>
      </c>
      <c r="C67" s="93" t="s">
        <v>314</v>
      </c>
      <c r="D67" s="94">
        <f t="shared" si="6"/>
        <v>3000</v>
      </c>
      <c r="E67" s="94">
        <f t="shared" si="6"/>
        <v>0</v>
      </c>
      <c r="F67" s="95">
        <f t="shared" si="7"/>
        <v>3000</v>
      </c>
    </row>
    <row r="68" spans="1:6" s="55" customFormat="1" ht="38.25">
      <c r="A68" s="110" t="s">
        <v>318</v>
      </c>
      <c r="B68" s="92" t="s">
        <v>111</v>
      </c>
      <c r="C68" s="93" t="s">
        <v>317</v>
      </c>
      <c r="D68" s="94">
        <f t="shared" si="6"/>
        <v>3000</v>
      </c>
      <c r="E68" s="94">
        <f t="shared" si="6"/>
        <v>0</v>
      </c>
      <c r="F68" s="95">
        <f t="shared" si="7"/>
        <v>3000</v>
      </c>
    </row>
    <row r="69" spans="1:6" s="55" customFormat="1" ht="25.5">
      <c r="A69" s="110" t="s">
        <v>266</v>
      </c>
      <c r="B69" s="92" t="s">
        <v>111</v>
      </c>
      <c r="C69" s="93" t="s">
        <v>319</v>
      </c>
      <c r="D69" s="94">
        <f t="shared" si="6"/>
        <v>3000</v>
      </c>
      <c r="E69" s="94">
        <f t="shared" si="6"/>
        <v>0</v>
      </c>
      <c r="F69" s="95">
        <f t="shared" si="7"/>
        <v>3000</v>
      </c>
    </row>
    <row r="70" spans="1:6" s="55" customFormat="1" ht="12.75">
      <c r="A70" s="110" t="s">
        <v>320</v>
      </c>
      <c r="B70" s="92" t="s">
        <v>111</v>
      </c>
      <c r="C70" s="93" t="s">
        <v>321</v>
      </c>
      <c r="D70" s="94">
        <v>3000</v>
      </c>
      <c r="E70" s="94">
        <v>0</v>
      </c>
      <c r="F70" s="95">
        <f t="shared" si="7"/>
        <v>3000</v>
      </c>
    </row>
    <row r="71" spans="1:6" s="55" customFormat="1" ht="12.75">
      <c r="A71" s="110" t="s">
        <v>233</v>
      </c>
      <c r="B71" s="92" t="s">
        <v>111</v>
      </c>
      <c r="C71" s="93" t="s">
        <v>161</v>
      </c>
      <c r="D71" s="94">
        <f>D72</f>
        <v>16000</v>
      </c>
      <c r="E71" s="94">
        <f>E72</f>
        <v>0</v>
      </c>
      <c r="F71" s="95">
        <f t="shared" si="7"/>
        <v>16000</v>
      </c>
    </row>
    <row r="72" spans="1:6" s="55" customFormat="1" ht="12.75">
      <c r="A72" s="110" t="s">
        <v>234</v>
      </c>
      <c r="B72" s="92" t="s">
        <v>111</v>
      </c>
      <c r="C72" s="93" t="s">
        <v>162</v>
      </c>
      <c r="D72" s="94">
        <f>D73</f>
        <v>16000</v>
      </c>
      <c r="E72" s="94">
        <f>E73</f>
        <v>0</v>
      </c>
      <c r="F72" s="95">
        <f t="shared" si="2"/>
        <v>16000</v>
      </c>
    </row>
    <row r="73" spans="1:6" s="55" customFormat="1" ht="12.75">
      <c r="A73" s="110" t="s">
        <v>234</v>
      </c>
      <c r="B73" s="92" t="s">
        <v>111</v>
      </c>
      <c r="C73" s="93" t="s">
        <v>163</v>
      </c>
      <c r="D73" s="94">
        <f aca="true" t="shared" si="8" ref="D73:E76">D74</f>
        <v>16000</v>
      </c>
      <c r="E73" s="94">
        <f t="shared" si="8"/>
        <v>0</v>
      </c>
      <c r="F73" s="95">
        <f t="shared" si="2"/>
        <v>16000</v>
      </c>
    </row>
    <row r="74" spans="1:6" s="55" customFormat="1" ht="12.75">
      <c r="A74" s="110" t="s">
        <v>213</v>
      </c>
      <c r="B74" s="92" t="s">
        <v>111</v>
      </c>
      <c r="C74" s="93" t="s">
        <v>164</v>
      </c>
      <c r="D74" s="94">
        <f t="shared" si="8"/>
        <v>16000</v>
      </c>
      <c r="E74" s="94">
        <f t="shared" si="8"/>
        <v>0</v>
      </c>
      <c r="F74" s="95">
        <f t="shared" si="2"/>
        <v>16000</v>
      </c>
    </row>
    <row r="75" spans="1:6" s="55" customFormat="1" ht="12.75">
      <c r="A75" s="110" t="s">
        <v>214</v>
      </c>
      <c r="B75" s="92" t="s">
        <v>111</v>
      </c>
      <c r="C75" s="93" t="s">
        <v>165</v>
      </c>
      <c r="D75" s="94">
        <f t="shared" si="8"/>
        <v>16000</v>
      </c>
      <c r="E75" s="94">
        <f t="shared" si="8"/>
        <v>0</v>
      </c>
      <c r="F75" s="95">
        <f t="shared" si="2"/>
        <v>16000</v>
      </c>
    </row>
    <row r="76" spans="1:6" s="55" customFormat="1" ht="12.75">
      <c r="A76" s="110" t="s">
        <v>219</v>
      </c>
      <c r="B76" s="92" t="s">
        <v>111</v>
      </c>
      <c r="C76" s="93" t="s">
        <v>166</v>
      </c>
      <c r="D76" s="94">
        <f t="shared" si="8"/>
        <v>16000</v>
      </c>
      <c r="E76" s="94">
        <f t="shared" si="8"/>
        <v>0</v>
      </c>
      <c r="F76" s="95">
        <f t="shared" si="2"/>
        <v>16000</v>
      </c>
    </row>
    <row r="77" spans="1:6" s="55" customFormat="1" ht="12.75">
      <c r="A77" s="110" t="s">
        <v>222</v>
      </c>
      <c r="B77" s="92" t="s">
        <v>111</v>
      </c>
      <c r="C77" s="93" t="s">
        <v>167</v>
      </c>
      <c r="D77" s="94">
        <v>16000</v>
      </c>
      <c r="E77" s="94">
        <v>0</v>
      </c>
      <c r="F77" s="95">
        <f t="shared" si="2"/>
        <v>16000</v>
      </c>
    </row>
    <row r="78" spans="1:6" s="55" customFormat="1" ht="12.75">
      <c r="A78" s="110" t="s">
        <v>235</v>
      </c>
      <c r="B78" s="92" t="s">
        <v>111</v>
      </c>
      <c r="C78" s="93" t="s">
        <v>168</v>
      </c>
      <c r="D78" s="94">
        <f>D79+D85+D96</f>
        <v>131965.72999999998</v>
      </c>
      <c r="E78" s="94">
        <f>E79+E85+E96</f>
        <v>11313.99</v>
      </c>
      <c r="F78" s="95">
        <f>D78-E78</f>
        <v>120651.73999999998</v>
      </c>
    </row>
    <row r="79" spans="1:6" s="55" customFormat="1" ht="12.75">
      <c r="A79" s="110" t="s">
        <v>236</v>
      </c>
      <c r="B79" s="92" t="s">
        <v>111</v>
      </c>
      <c r="C79" s="93" t="s">
        <v>169</v>
      </c>
      <c r="D79" s="94">
        <f aca="true" t="shared" si="9" ref="D79:E83">D80</f>
        <v>4000</v>
      </c>
      <c r="E79" s="94">
        <f t="shared" si="9"/>
        <v>0</v>
      </c>
      <c r="F79" s="95">
        <f>D79-E79</f>
        <v>4000</v>
      </c>
    </row>
    <row r="80" spans="1:6" s="55" customFormat="1" ht="12.75">
      <c r="A80" s="110" t="s">
        <v>236</v>
      </c>
      <c r="B80" s="92" t="s">
        <v>111</v>
      </c>
      <c r="C80" s="93" t="s">
        <v>170</v>
      </c>
      <c r="D80" s="94">
        <f t="shared" si="9"/>
        <v>4000</v>
      </c>
      <c r="E80" s="94">
        <f t="shared" si="9"/>
        <v>0</v>
      </c>
      <c r="F80" s="95">
        <f t="shared" si="2"/>
        <v>4000</v>
      </c>
    </row>
    <row r="81" spans="1:6" s="55" customFormat="1" ht="12.75">
      <c r="A81" s="110" t="s">
        <v>213</v>
      </c>
      <c r="B81" s="92" t="s">
        <v>111</v>
      </c>
      <c r="C81" s="93" t="s">
        <v>171</v>
      </c>
      <c r="D81" s="94">
        <f t="shared" si="9"/>
        <v>4000</v>
      </c>
      <c r="E81" s="94">
        <f t="shared" si="9"/>
        <v>0</v>
      </c>
      <c r="F81" s="95">
        <f t="shared" si="2"/>
        <v>4000</v>
      </c>
    </row>
    <row r="82" spans="1:6" s="55" customFormat="1" ht="12.75">
      <c r="A82" s="110" t="s">
        <v>214</v>
      </c>
      <c r="B82" s="92" t="s">
        <v>111</v>
      </c>
      <c r="C82" s="93" t="s">
        <v>172</v>
      </c>
      <c r="D82" s="94">
        <f t="shared" si="9"/>
        <v>4000</v>
      </c>
      <c r="E82" s="94">
        <f t="shared" si="9"/>
        <v>0</v>
      </c>
      <c r="F82" s="95">
        <f t="shared" si="2"/>
        <v>4000</v>
      </c>
    </row>
    <row r="83" spans="1:6" s="55" customFormat="1" ht="12.75">
      <c r="A83" s="110" t="s">
        <v>219</v>
      </c>
      <c r="B83" s="92" t="s">
        <v>111</v>
      </c>
      <c r="C83" s="93" t="s">
        <v>173</v>
      </c>
      <c r="D83" s="94">
        <f t="shared" si="9"/>
        <v>4000</v>
      </c>
      <c r="E83" s="94">
        <f t="shared" si="9"/>
        <v>0</v>
      </c>
      <c r="F83" s="95">
        <f t="shared" si="2"/>
        <v>4000</v>
      </c>
    </row>
    <row r="84" spans="1:6" s="55" customFormat="1" ht="12.75">
      <c r="A84" s="110" t="s">
        <v>223</v>
      </c>
      <c r="B84" s="92" t="s">
        <v>111</v>
      </c>
      <c r="C84" s="93" t="s">
        <v>174</v>
      </c>
      <c r="D84" s="94">
        <v>4000</v>
      </c>
      <c r="E84" s="94">
        <v>0</v>
      </c>
      <c r="F84" s="95">
        <f t="shared" si="2"/>
        <v>4000</v>
      </c>
    </row>
    <row r="85" spans="1:6" s="55" customFormat="1" ht="12.75">
      <c r="A85" s="110" t="s">
        <v>237</v>
      </c>
      <c r="B85" s="92" t="s">
        <v>111</v>
      </c>
      <c r="C85" s="93" t="s">
        <v>175</v>
      </c>
      <c r="D85" s="94">
        <f>D91+D86</f>
        <v>67199.93</v>
      </c>
      <c r="E85" s="94">
        <f>E91+E86</f>
        <v>1199.93</v>
      </c>
      <c r="F85" s="95">
        <f aca="true" t="shared" si="10" ref="F85:F90">D85-E85</f>
        <v>66000</v>
      </c>
    </row>
    <row r="86" spans="1:6" s="55" customFormat="1" ht="25.5">
      <c r="A86" s="110" t="s">
        <v>343</v>
      </c>
      <c r="B86" s="92"/>
      <c r="C86" s="93" t="s">
        <v>339</v>
      </c>
      <c r="D86" s="94">
        <f>D87</f>
        <v>5199.93</v>
      </c>
      <c r="E86" s="94">
        <f>E87</f>
        <v>1199.93</v>
      </c>
      <c r="F86" s="95">
        <f t="shared" si="10"/>
        <v>4000</v>
      </c>
    </row>
    <row r="87" spans="1:6" s="55" customFormat="1" ht="12.75">
      <c r="A87" s="110" t="s">
        <v>342</v>
      </c>
      <c r="B87" s="92"/>
      <c r="C87" s="93" t="s">
        <v>338</v>
      </c>
      <c r="D87" s="94">
        <f>D88</f>
        <v>5199.93</v>
      </c>
      <c r="E87" s="94">
        <f>E88</f>
        <v>1199.93</v>
      </c>
      <c r="F87" s="95">
        <f t="shared" si="10"/>
        <v>4000</v>
      </c>
    </row>
    <row r="88" spans="1:6" s="55" customFormat="1" ht="12.75">
      <c r="A88" s="110" t="s">
        <v>341</v>
      </c>
      <c r="B88" s="92"/>
      <c r="C88" s="93" t="s">
        <v>337</v>
      </c>
      <c r="D88" s="94">
        <f>D89+D90</f>
        <v>5199.93</v>
      </c>
      <c r="E88" s="94">
        <f>E89+E90</f>
        <v>1199.93</v>
      </c>
      <c r="F88" s="95">
        <f t="shared" si="10"/>
        <v>4000</v>
      </c>
    </row>
    <row r="89" spans="1:6" s="55" customFormat="1" ht="12.75">
      <c r="A89" s="110" t="s">
        <v>277</v>
      </c>
      <c r="B89" s="92"/>
      <c r="C89" s="93" t="s">
        <v>336</v>
      </c>
      <c r="D89" s="94">
        <v>1199.93</v>
      </c>
      <c r="E89" s="94">
        <v>1199.93</v>
      </c>
      <c r="F89" s="95">
        <f t="shared" si="10"/>
        <v>0</v>
      </c>
    </row>
    <row r="90" spans="1:6" s="55" customFormat="1" ht="12.75">
      <c r="A90" s="110" t="s">
        <v>340</v>
      </c>
      <c r="B90" s="92"/>
      <c r="C90" s="93" t="s">
        <v>335</v>
      </c>
      <c r="D90" s="94">
        <v>4000</v>
      </c>
      <c r="E90" s="94">
        <v>0</v>
      </c>
      <c r="F90" s="95">
        <f t="shared" si="10"/>
        <v>4000</v>
      </c>
    </row>
    <row r="91" spans="1:6" s="55" customFormat="1" ht="38.25">
      <c r="A91" s="110" t="s">
        <v>306</v>
      </c>
      <c r="B91" s="92" t="s">
        <v>111</v>
      </c>
      <c r="C91" s="93" t="s">
        <v>176</v>
      </c>
      <c r="D91" s="94">
        <f aca="true" t="shared" si="11" ref="D91:E93">D92</f>
        <v>62000</v>
      </c>
      <c r="E91" s="94">
        <f t="shared" si="11"/>
        <v>0</v>
      </c>
      <c r="F91" s="95">
        <f aca="true" t="shared" si="12" ref="F91:F149">D91-E91</f>
        <v>62000</v>
      </c>
    </row>
    <row r="92" spans="1:6" s="55" customFormat="1" ht="12.75">
      <c r="A92" s="110" t="s">
        <v>213</v>
      </c>
      <c r="B92" s="92" t="s">
        <v>111</v>
      </c>
      <c r="C92" s="93" t="s">
        <v>177</v>
      </c>
      <c r="D92" s="94">
        <f t="shared" si="11"/>
        <v>62000</v>
      </c>
      <c r="E92" s="94">
        <f t="shared" si="11"/>
        <v>0</v>
      </c>
      <c r="F92" s="95">
        <f t="shared" si="12"/>
        <v>62000</v>
      </c>
    </row>
    <row r="93" spans="1:6" s="55" customFormat="1" ht="12.75">
      <c r="A93" s="110" t="s">
        <v>214</v>
      </c>
      <c r="B93" s="92" t="s">
        <v>111</v>
      </c>
      <c r="C93" s="93" t="s">
        <v>178</v>
      </c>
      <c r="D93" s="94">
        <f t="shared" si="11"/>
        <v>62000</v>
      </c>
      <c r="E93" s="94">
        <f t="shared" si="11"/>
        <v>0</v>
      </c>
      <c r="F93" s="95">
        <f t="shared" si="12"/>
        <v>62000</v>
      </c>
    </row>
    <row r="94" spans="1:6" s="55" customFormat="1" ht="12.75">
      <c r="A94" s="110" t="s">
        <v>219</v>
      </c>
      <c r="B94" s="92" t="s">
        <v>111</v>
      </c>
      <c r="C94" s="93" t="s">
        <v>179</v>
      </c>
      <c r="D94" s="94">
        <f>D95</f>
        <v>62000</v>
      </c>
      <c r="E94" s="94">
        <f>E95</f>
        <v>0</v>
      </c>
      <c r="F94" s="95">
        <f t="shared" si="12"/>
        <v>62000</v>
      </c>
    </row>
    <row r="95" spans="1:6" s="55" customFormat="1" ht="12.75">
      <c r="A95" s="110" t="s">
        <v>223</v>
      </c>
      <c r="B95" s="92" t="s">
        <v>111</v>
      </c>
      <c r="C95" s="93" t="s">
        <v>180</v>
      </c>
      <c r="D95" s="94">
        <v>62000</v>
      </c>
      <c r="E95" s="94">
        <v>0</v>
      </c>
      <c r="F95" s="95">
        <f t="shared" si="12"/>
        <v>62000</v>
      </c>
    </row>
    <row r="96" spans="1:6" s="55" customFormat="1" ht="12.75">
      <c r="A96" s="110" t="s">
        <v>238</v>
      </c>
      <c r="B96" s="92" t="s">
        <v>111</v>
      </c>
      <c r="C96" s="93" t="s">
        <v>181</v>
      </c>
      <c r="D96" s="94">
        <f>D101+D97</f>
        <v>60765.8</v>
      </c>
      <c r="E96" s="94">
        <f>E101+E97</f>
        <v>10114.06</v>
      </c>
      <c r="F96" s="95">
        <f aca="true" t="shared" si="13" ref="F96:F101">D96-E96</f>
        <v>50651.740000000005</v>
      </c>
    </row>
    <row r="97" spans="1:6" s="55" customFormat="1" ht="63.75">
      <c r="A97" s="110" t="s">
        <v>379</v>
      </c>
      <c r="B97" s="92" t="s">
        <v>111</v>
      </c>
      <c r="C97" s="93" t="s">
        <v>377</v>
      </c>
      <c r="D97" s="94">
        <f>D98</f>
        <v>26532</v>
      </c>
      <c r="E97" s="94">
        <f>E98</f>
        <v>0</v>
      </c>
      <c r="F97" s="95">
        <f t="shared" si="13"/>
        <v>26532</v>
      </c>
    </row>
    <row r="98" spans="1:6" s="55" customFormat="1" ht="25.5">
      <c r="A98" s="110" t="s">
        <v>266</v>
      </c>
      <c r="B98" s="92" t="s">
        <v>111</v>
      </c>
      <c r="C98" s="93" t="s">
        <v>376</v>
      </c>
      <c r="D98" s="94">
        <f>D99+D100</f>
        <v>26532</v>
      </c>
      <c r="E98" s="94">
        <f>E99+E100</f>
        <v>0</v>
      </c>
      <c r="F98" s="95">
        <f t="shared" si="13"/>
        <v>26532</v>
      </c>
    </row>
    <row r="99" spans="1:6" s="55" customFormat="1" ht="12.75">
      <c r="A99" s="110" t="s">
        <v>373</v>
      </c>
      <c r="B99" s="92" t="s">
        <v>111</v>
      </c>
      <c r="C99" s="93" t="s">
        <v>374</v>
      </c>
      <c r="D99" s="94">
        <v>8983.8</v>
      </c>
      <c r="E99" s="94">
        <v>0</v>
      </c>
      <c r="F99" s="95">
        <f t="shared" si="13"/>
        <v>8983.8</v>
      </c>
    </row>
    <row r="100" spans="1:6" s="55" customFormat="1" ht="25.5">
      <c r="A100" s="110" t="s">
        <v>378</v>
      </c>
      <c r="B100" s="92" t="s">
        <v>111</v>
      </c>
      <c r="C100" s="93" t="s">
        <v>375</v>
      </c>
      <c r="D100" s="94">
        <v>17548.2</v>
      </c>
      <c r="E100" s="94">
        <v>0</v>
      </c>
      <c r="F100" s="95">
        <f t="shared" si="13"/>
        <v>17548.2</v>
      </c>
    </row>
    <row r="101" spans="1:6" s="55" customFormat="1" ht="12.75">
      <c r="A101" s="110" t="s">
        <v>213</v>
      </c>
      <c r="B101" s="92" t="s">
        <v>111</v>
      </c>
      <c r="C101" s="93" t="s">
        <v>182</v>
      </c>
      <c r="D101" s="94">
        <f>D102</f>
        <v>34233.8</v>
      </c>
      <c r="E101" s="94">
        <f>E102</f>
        <v>10114.06</v>
      </c>
      <c r="F101" s="95">
        <f t="shared" si="13"/>
        <v>24119.740000000005</v>
      </c>
    </row>
    <row r="102" spans="1:6" s="55" customFormat="1" ht="12.75">
      <c r="A102" s="110" t="s">
        <v>214</v>
      </c>
      <c r="B102" s="92" t="s">
        <v>111</v>
      </c>
      <c r="C102" s="93" t="s">
        <v>183</v>
      </c>
      <c r="D102" s="94">
        <f>D103</f>
        <v>34233.8</v>
      </c>
      <c r="E102" s="94">
        <f>E103</f>
        <v>10114.06</v>
      </c>
      <c r="F102" s="95">
        <f t="shared" si="12"/>
        <v>24119.740000000005</v>
      </c>
    </row>
    <row r="103" spans="1:6" s="55" customFormat="1" ht="12.75">
      <c r="A103" s="110" t="s">
        <v>219</v>
      </c>
      <c r="B103" s="92" t="s">
        <v>111</v>
      </c>
      <c r="C103" s="93" t="s">
        <v>184</v>
      </c>
      <c r="D103" s="94">
        <f>D104+D105+D106</f>
        <v>34233.8</v>
      </c>
      <c r="E103" s="94">
        <f>E104+E105+E106</f>
        <v>10114.06</v>
      </c>
      <c r="F103" s="95">
        <f aca="true" t="shared" si="14" ref="F103:F112">D103-E103</f>
        <v>24119.740000000005</v>
      </c>
    </row>
    <row r="104" spans="1:6" s="55" customFormat="1" ht="12.75">
      <c r="A104" s="110" t="s">
        <v>221</v>
      </c>
      <c r="B104" s="92" t="s">
        <v>111</v>
      </c>
      <c r="C104" s="93" t="s">
        <v>185</v>
      </c>
      <c r="D104" s="94">
        <v>20150</v>
      </c>
      <c r="E104" s="94">
        <v>10114.06</v>
      </c>
      <c r="F104" s="95">
        <f t="shared" si="14"/>
        <v>10035.94</v>
      </c>
    </row>
    <row r="105" spans="1:6" s="55" customFormat="1" ht="12.75">
      <c r="A105" s="110" t="s">
        <v>222</v>
      </c>
      <c r="B105" s="92" t="s">
        <v>111</v>
      </c>
      <c r="C105" s="93" t="s">
        <v>186</v>
      </c>
      <c r="D105" s="94">
        <v>12983.8</v>
      </c>
      <c r="E105" s="94">
        <v>0</v>
      </c>
      <c r="F105" s="95">
        <f t="shared" si="14"/>
        <v>12983.8</v>
      </c>
    </row>
    <row r="106" spans="1:6" s="55" customFormat="1" ht="12.75">
      <c r="A106" s="110" t="s">
        <v>223</v>
      </c>
      <c r="B106" s="92" t="s">
        <v>111</v>
      </c>
      <c r="C106" s="93" t="s">
        <v>187</v>
      </c>
      <c r="D106" s="94">
        <v>1100</v>
      </c>
      <c r="E106" s="94">
        <v>0</v>
      </c>
      <c r="F106" s="95">
        <f>D106-E106</f>
        <v>1100</v>
      </c>
    </row>
    <row r="107" spans="1:6" s="55" customFormat="1" ht="12.75">
      <c r="A107" s="110" t="s">
        <v>360</v>
      </c>
      <c r="B107" s="92" t="s">
        <v>111</v>
      </c>
      <c r="C107" s="93" t="s">
        <v>359</v>
      </c>
      <c r="D107" s="94">
        <f>D108</f>
        <v>4000</v>
      </c>
      <c r="E107" s="94">
        <v>0</v>
      </c>
      <c r="F107" s="95">
        <f t="shared" si="14"/>
        <v>4000</v>
      </c>
    </row>
    <row r="108" spans="1:6" s="55" customFormat="1" ht="38.25">
      <c r="A108" s="110" t="s">
        <v>361</v>
      </c>
      <c r="B108" s="92" t="s">
        <v>111</v>
      </c>
      <c r="C108" s="93" t="s">
        <v>358</v>
      </c>
      <c r="D108" s="94">
        <f>D109</f>
        <v>4000</v>
      </c>
      <c r="E108" s="94">
        <f>E109</f>
        <v>0</v>
      </c>
      <c r="F108" s="95">
        <f t="shared" si="14"/>
        <v>4000</v>
      </c>
    </row>
    <row r="109" spans="1:6" s="55" customFormat="1" ht="49.5" customHeight="1">
      <c r="A109" s="110" t="s">
        <v>362</v>
      </c>
      <c r="B109" s="92" t="s">
        <v>111</v>
      </c>
      <c r="C109" s="93" t="s">
        <v>357</v>
      </c>
      <c r="D109" s="94">
        <f>D110</f>
        <v>4000</v>
      </c>
      <c r="E109" s="94">
        <f>E110</f>
        <v>0</v>
      </c>
      <c r="F109" s="95">
        <f t="shared" si="14"/>
        <v>4000</v>
      </c>
    </row>
    <row r="110" spans="1:6" s="55" customFormat="1" ht="12.75">
      <c r="A110" s="110" t="s">
        <v>363</v>
      </c>
      <c r="B110" s="92" t="s">
        <v>111</v>
      </c>
      <c r="C110" s="93" t="s">
        <v>356</v>
      </c>
      <c r="D110" s="94">
        <f>D111</f>
        <v>4000</v>
      </c>
      <c r="E110" s="94">
        <f>E111</f>
        <v>0</v>
      </c>
      <c r="F110" s="95">
        <f t="shared" si="14"/>
        <v>4000</v>
      </c>
    </row>
    <row r="111" spans="1:6" s="55" customFormat="1" ht="12.75">
      <c r="A111" s="110" t="s">
        <v>340</v>
      </c>
      <c r="B111" s="92" t="s">
        <v>111</v>
      </c>
      <c r="C111" s="93" t="s">
        <v>355</v>
      </c>
      <c r="D111" s="94">
        <v>4000</v>
      </c>
      <c r="E111" s="94">
        <v>0</v>
      </c>
      <c r="F111" s="95">
        <f t="shared" si="14"/>
        <v>4000</v>
      </c>
    </row>
    <row r="112" spans="1:6" s="55" customFormat="1" ht="12.75">
      <c r="A112" s="110" t="s">
        <v>239</v>
      </c>
      <c r="B112" s="92" t="s">
        <v>111</v>
      </c>
      <c r="C112" s="93" t="s">
        <v>188</v>
      </c>
      <c r="D112" s="94">
        <f>D113</f>
        <v>518417.07</v>
      </c>
      <c r="E112" s="94">
        <f>E113</f>
        <v>193402.83000000002</v>
      </c>
      <c r="F112" s="95">
        <f t="shared" si="14"/>
        <v>325014.24</v>
      </c>
    </row>
    <row r="113" spans="1:6" s="55" customFormat="1" ht="12.75">
      <c r="A113" s="110" t="s">
        <v>240</v>
      </c>
      <c r="B113" s="92" t="s">
        <v>111</v>
      </c>
      <c r="C113" s="93" t="s">
        <v>189</v>
      </c>
      <c r="D113" s="94">
        <f>D114+D133+D129</f>
        <v>518417.07</v>
      </c>
      <c r="E113" s="94">
        <f>E114+E133+E129</f>
        <v>193402.83000000002</v>
      </c>
      <c r="F113" s="95">
        <f>D113-E113</f>
        <v>325014.24</v>
      </c>
    </row>
    <row r="114" spans="1:6" s="55" customFormat="1" ht="12.75">
      <c r="A114" s="110" t="s">
        <v>240</v>
      </c>
      <c r="B114" s="92" t="s">
        <v>111</v>
      </c>
      <c r="C114" s="93" t="s">
        <v>190</v>
      </c>
      <c r="D114" s="94">
        <f>D115</f>
        <v>493723</v>
      </c>
      <c r="E114" s="94">
        <f>E115</f>
        <v>193402.83000000002</v>
      </c>
      <c r="F114" s="95">
        <f>D114-E114</f>
        <v>300320.17</v>
      </c>
    </row>
    <row r="115" spans="1:6" s="55" customFormat="1" ht="25.5">
      <c r="A115" s="110" t="s">
        <v>385</v>
      </c>
      <c r="B115" s="92" t="s">
        <v>93</v>
      </c>
      <c r="C115" s="93" t="s">
        <v>191</v>
      </c>
      <c r="D115" s="94">
        <f>D116+D126</f>
        <v>493723</v>
      </c>
      <c r="E115" s="94">
        <f>E116+E126</f>
        <v>193402.83000000002</v>
      </c>
      <c r="F115" s="95">
        <f>D115-E115</f>
        <v>300320.17</v>
      </c>
    </row>
    <row r="116" spans="1:6" s="55" customFormat="1" ht="12.75">
      <c r="A116" s="110" t="s">
        <v>214</v>
      </c>
      <c r="B116" s="92" t="s">
        <v>111</v>
      </c>
      <c r="C116" s="93" t="s">
        <v>192</v>
      </c>
      <c r="D116" s="94">
        <f>D117+D120+D125</f>
        <v>462523</v>
      </c>
      <c r="E116" s="94">
        <f>E117+E120+E125</f>
        <v>193402.83000000002</v>
      </c>
      <c r="F116" s="95">
        <f>D116-E116</f>
        <v>269120.17</v>
      </c>
    </row>
    <row r="117" spans="1:6" s="55" customFormat="1" ht="25.5">
      <c r="A117" s="110" t="s">
        <v>215</v>
      </c>
      <c r="B117" s="92" t="s">
        <v>111</v>
      </c>
      <c r="C117" s="93" t="s">
        <v>193</v>
      </c>
      <c r="D117" s="94">
        <f>D118+D119</f>
        <v>397451</v>
      </c>
      <c r="E117" s="94">
        <f>E118+E119</f>
        <v>176954.63</v>
      </c>
      <c r="F117" s="95">
        <f>D117-E117</f>
        <v>220496.37</v>
      </c>
    </row>
    <row r="118" spans="1:6" s="55" customFormat="1" ht="12.75">
      <c r="A118" s="110" t="s">
        <v>216</v>
      </c>
      <c r="B118" s="92" t="s">
        <v>111</v>
      </c>
      <c r="C118" s="93" t="s">
        <v>194</v>
      </c>
      <c r="D118" s="94">
        <v>305262</v>
      </c>
      <c r="E118" s="94">
        <v>135382.24</v>
      </c>
      <c r="F118" s="95">
        <f t="shared" si="12"/>
        <v>169879.76</v>
      </c>
    </row>
    <row r="119" spans="1:6" s="55" customFormat="1" ht="12.75">
      <c r="A119" s="110" t="s">
        <v>217</v>
      </c>
      <c r="B119" s="92" t="s">
        <v>111</v>
      </c>
      <c r="C119" s="93" t="s">
        <v>195</v>
      </c>
      <c r="D119" s="94">
        <v>92189</v>
      </c>
      <c r="E119" s="94">
        <v>41572.39</v>
      </c>
      <c r="F119" s="95">
        <f t="shared" si="12"/>
        <v>50616.61</v>
      </c>
    </row>
    <row r="120" spans="1:6" s="55" customFormat="1" ht="12.75">
      <c r="A120" s="110" t="s">
        <v>219</v>
      </c>
      <c r="B120" s="92" t="s">
        <v>111</v>
      </c>
      <c r="C120" s="93" t="s">
        <v>196</v>
      </c>
      <c r="D120" s="94">
        <f>D122+D123+D124+D121</f>
        <v>53153</v>
      </c>
      <c r="E120" s="94">
        <f>E122+E123+E124</f>
        <v>11679.2</v>
      </c>
      <c r="F120" s="95">
        <f>D120-E120</f>
        <v>41473.8</v>
      </c>
    </row>
    <row r="121" spans="1:6" s="55" customFormat="1" ht="12.75">
      <c r="A121" s="110" t="s">
        <v>277</v>
      </c>
      <c r="B121" s="92" t="s">
        <v>111</v>
      </c>
      <c r="C121" s="93" t="s">
        <v>333</v>
      </c>
      <c r="D121" s="94">
        <v>2063</v>
      </c>
      <c r="E121" s="94">
        <v>0</v>
      </c>
      <c r="F121" s="95">
        <f>D121-E121</f>
        <v>2063</v>
      </c>
    </row>
    <row r="122" spans="1:6" s="55" customFormat="1" ht="12.75">
      <c r="A122" s="110" t="s">
        <v>221</v>
      </c>
      <c r="B122" s="92" t="s">
        <v>111</v>
      </c>
      <c r="C122" s="93" t="s">
        <v>197</v>
      </c>
      <c r="D122" s="94">
        <v>21500</v>
      </c>
      <c r="E122" s="94">
        <v>2198.3</v>
      </c>
      <c r="F122" s="95">
        <f t="shared" si="12"/>
        <v>19301.7</v>
      </c>
    </row>
    <row r="123" spans="1:6" s="55" customFormat="1" ht="12.75">
      <c r="A123" s="110" t="s">
        <v>222</v>
      </c>
      <c r="B123" s="92" t="s">
        <v>111</v>
      </c>
      <c r="C123" s="93" t="s">
        <v>198</v>
      </c>
      <c r="D123" s="94">
        <v>14240</v>
      </c>
      <c r="E123" s="94">
        <v>3428.59</v>
      </c>
      <c r="F123" s="95">
        <f t="shared" si="12"/>
        <v>10811.41</v>
      </c>
    </row>
    <row r="124" spans="1:6" s="55" customFormat="1" ht="12.75">
      <c r="A124" s="110" t="s">
        <v>223</v>
      </c>
      <c r="B124" s="92" t="s">
        <v>111</v>
      </c>
      <c r="C124" s="93" t="s">
        <v>199</v>
      </c>
      <c r="D124" s="94">
        <v>15350</v>
      </c>
      <c r="E124" s="94">
        <v>6052.31</v>
      </c>
      <c r="F124" s="95">
        <f t="shared" si="12"/>
        <v>9297.689999999999</v>
      </c>
    </row>
    <row r="125" spans="1:6" s="55" customFormat="1" ht="12.75">
      <c r="A125" s="110" t="s">
        <v>224</v>
      </c>
      <c r="B125" s="92" t="s">
        <v>111</v>
      </c>
      <c r="C125" s="93" t="s">
        <v>200</v>
      </c>
      <c r="D125" s="94">
        <v>11919</v>
      </c>
      <c r="E125" s="94">
        <v>4769</v>
      </c>
      <c r="F125" s="95">
        <f t="shared" si="12"/>
        <v>7150</v>
      </c>
    </row>
    <row r="126" spans="1:6" s="55" customFormat="1" ht="12.75">
      <c r="A126" s="110" t="s">
        <v>225</v>
      </c>
      <c r="B126" s="92" t="s">
        <v>111</v>
      </c>
      <c r="C126" s="93" t="s">
        <v>201</v>
      </c>
      <c r="D126" s="94">
        <f>D127+D128</f>
        <v>31200</v>
      </c>
      <c r="E126" s="94">
        <f>E127+E128</f>
        <v>0</v>
      </c>
      <c r="F126" s="95">
        <f t="shared" si="12"/>
        <v>31200</v>
      </c>
    </row>
    <row r="127" spans="1:6" s="55" customFormat="1" ht="12.75">
      <c r="A127" s="110" t="s">
        <v>241</v>
      </c>
      <c r="B127" s="92" t="s">
        <v>111</v>
      </c>
      <c r="C127" s="93" t="s">
        <v>202</v>
      </c>
      <c r="D127" s="94">
        <v>6400</v>
      </c>
      <c r="E127" s="94">
        <v>0</v>
      </c>
      <c r="F127" s="95">
        <f t="shared" si="12"/>
        <v>6400</v>
      </c>
    </row>
    <row r="128" spans="1:6" s="55" customFormat="1" ht="25.5">
      <c r="A128" s="110" t="s">
        <v>226</v>
      </c>
      <c r="B128" s="92" t="s">
        <v>111</v>
      </c>
      <c r="C128" s="93" t="s">
        <v>203</v>
      </c>
      <c r="D128" s="94">
        <v>24800</v>
      </c>
      <c r="E128" s="94">
        <v>0</v>
      </c>
      <c r="F128" s="95">
        <f t="shared" si="12"/>
        <v>24800</v>
      </c>
    </row>
    <row r="129" spans="1:6" s="55" customFormat="1" ht="12.75">
      <c r="A129" s="110" t="s">
        <v>392</v>
      </c>
      <c r="B129" s="92" t="s">
        <v>111</v>
      </c>
      <c r="C129" s="93" t="s">
        <v>391</v>
      </c>
      <c r="D129" s="94">
        <f>D130</f>
        <v>15000</v>
      </c>
      <c r="E129" s="94">
        <f>E130</f>
        <v>0</v>
      </c>
      <c r="F129" s="95">
        <f aca="true" t="shared" si="15" ref="F129:F135">D129-E129</f>
        <v>15000</v>
      </c>
    </row>
    <row r="130" spans="1:6" s="55" customFormat="1" ht="25.5">
      <c r="A130" s="110" t="s">
        <v>385</v>
      </c>
      <c r="B130" s="92" t="s">
        <v>111</v>
      </c>
      <c r="C130" s="93" t="s">
        <v>388</v>
      </c>
      <c r="D130" s="94">
        <f>D131+D132</f>
        <v>15000</v>
      </c>
      <c r="E130" s="94">
        <f>E131+E132</f>
        <v>0</v>
      </c>
      <c r="F130" s="95">
        <f t="shared" si="15"/>
        <v>15000</v>
      </c>
    </row>
    <row r="131" spans="1:6" s="55" customFormat="1" ht="12.75">
      <c r="A131" s="110" t="s">
        <v>389</v>
      </c>
      <c r="B131" s="92" t="s">
        <v>111</v>
      </c>
      <c r="C131" s="93" t="s">
        <v>386</v>
      </c>
      <c r="D131" s="94">
        <v>11520</v>
      </c>
      <c r="E131" s="94">
        <v>0</v>
      </c>
      <c r="F131" s="95">
        <f t="shared" si="15"/>
        <v>11520</v>
      </c>
    </row>
    <row r="132" spans="1:6" s="55" customFormat="1" ht="12.75">
      <c r="A132" s="110" t="s">
        <v>390</v>
      </c>
      <c r="B132" s="92" t="s">
        <v>111</v>
      </c>
      <c r="C132" s="93" t="s">
        <v>387</v>
      </c>
      <c r="D132" s="94">
        <v>3480</v>
      </c>
      <c r="E132" s="94">
        <v>0</v>
      </c>
      <c r="F132" s="95">
        <f t="shared" si="15"/>
        <v>3480</v>
      </c>
    </row>
    <row r="133" spans="1:6" s="55" customFormat="1" ht="25.5">
      <c r="A133" s="110" t="s">
        <v>383</v>
      </c>
      <c r="B133" s="92" t="s">
        <v>111</v>
      </c>
      <c r="C133" s="93" t="s">
        <v>382</v>
      </c>
      <c r="D133" s="94">
        <f>D134</f>
        <v>9694.07</v>
      </c>
      <c r="E133" s="94">
        <f>E134</f>
        <v>0</v>
      </c>
      <c r="F133" s="95">
        <f t="shared" si="15"/>
        <v>9694.07</v>
      </c>
    </row>
    <row r="134" spans="1:6" s="55" customFormat="1" ht="25.5">
      <c r="A134" s="110" t="s">
        <v>384</v>
      </c>
      <c r="B134" s="92"/>
      <c r="C134" s="93" t="s">
        <v>381</v>
      </c>
      <c r="D134" s="94">
        <f>D135</f>
        <v>9694.07</v>
      </c>
      <c r="E134" s="94">
        <f>E135</f>
        <v>0</v>
      </c>
      <c r="F134" s="95">
        <f t="shared" si="15"/>
        <v>9694.07</v>
      </c>
    </row>
    <row r="135" spans="1:6" s="55" customFormat="1" ht="12.75">
      <c r="A135" s="110" t="s">
        <v>222</v>
      </c>
      <c r="B135" s="92"/>
      <c r="C135" s="93" t="s">
        <v>380</v>
      </c>
      <c r="D135" s="94">
        <v>9694.07</v>
      </c>
      <c r="E135" s="94">
        <v>0</v>
      </c>
      <c r="F135" s="95">
        <f t="shared" si="15"/>
        <v>9694.07</v>
      </c>
    </row>
    <row r="136" spans="1:6" s="55" customFormat="1" ht="12.75">
      <c r="A136" s="110" t="s">
        <v>242</v>
      </c>
      <c r="B136" s="92" t="s">
        <v>111</v>
      </c>
      <c r="C136" s="93" t="s">
        <v>204</v>
      </c>
      <c r="D136" s="94">
        <f aca="true" t="shared" si="16" ref="D136:D141">D137</f>
        <v>13000</v>
      </c>
      <c r="E136" s="94">
        <f aca="true" t="shared" si="17" ref="E136:E141">E137</f>
        <v>3000</v>
      </c>
      <c r="F136" s="95">
        <f t="shared" si="12"/>
        <v>10000</v>
      </c>
    </row>
    <row r="137" spans="1:6" s="55" customFormat="1" ht="12.75">
      <c r="A137" s="110" t="s">
        <v>243</v>
      </c>
      <c r="B137" s="92" t="s">
        <v>111</v>
      </c>
      <c r="C137" s="93" t="s">
        <v>205</v>
      </c>
      <c r="D137" s="94">
        <f t="shared" si="16"/>
        <v>13000</v>
      </c>
      <c r="E137" s="94">
        <f t="shared" si="17"/>
        <v>3000</v>
      </c>
      <c r="F137" s="95">
        <f t="shared" si="12"/>
        <v>10000</v>
      </c>
    </row>
    <row r="138" spans="1:6" s="55" customFormat="1" ht="12.75">
      <c r="A138" s="110" t="s">
        <v>243</v>
      </c>
      <c r="B138" s="92" t="s">
        <v>111</v>
      </c>
      <c r="C138" s="93" t="s">
        <v>206</v>
      </c>
      <c r="D138" s="94">
        <f t="shared" si="16"/>
        <v>13000</v>
      </c>
      <c r="E138" s="94">
        <f t="shared" si="17"/>
        <v>3000</v>
      </c>
      <c r="F138" s="95">
        <f t="shared" si="12"/>
        <v>10000</v>
      </c>
    </row>
    <row r="139" spans="1:6" s="55" customFormat="1" ht="12.75">
      <c r="A139" s="110" t="s">
        <v>243</v>
      </c>
      <c r="B139" s="92" t="s">
        <v>111</v>
      </c>
      <c r="C139" s="93" t="s">
        <v>207</v>
      </c>
      <c r="D139" s="94">
        <f t="shared" si="16"/>
        <v>13000</v>
      </c>
      <c r="E139" s="94">
        <f t="shared" si="17"/>
        <v>3000</v>
      </c>
      <c r="F139" s="95">
        <f t="shared" si="12"/>
        <v>10000</v>
      </c>
    </row>
    <row r="140" spans="1:6" s="55" customFormat="1" ht="12.75">
      <c r="A140" s="110" t="s">
        <v>214</v>
      </c>
      <c r="B140" s="92" t="s">
        <v>111</v>
      </c>
      <c r="C140" s="93" t="s">
        <v>208</v>
      </c>
      <c r="D140" s="94">
        <f t="shared" si="16"/>
        <v>13000</v>
      </c>
      <c r="E140" s="94">
        <f t="shared" si="17"/>
        <v>3000</v>
      </c>
      <c r="F140" s="95">
        <f t="shared" si="12"/>
        <v>10000</v>
      </c>
    </row>
    <row r="141" spans="1:6" s="55" customFormat="1" ht="12.75">
      <c r="A141" s="111" t="s">
        <v>244</v>
      </c>
      <c r="B141" s="97" t="s">
        <v>111</v>
      </c>
      <c r="C141" s="98" t="s">
        <v>209</v>
      </c>
      <c r="D141" s="99">
        <f t="shared" si="16"/>
        <v>13000</v>
      </c>
      <c r="E141" s="99">
        <f t="shared" si="17"/>
        <v>3000</v>
      </c>
      <c r="F141" s="100">
        <f t="shared" si="12"/>
        <v>10000</v>
      </c>
    </row>
    <row r="142" spans="1:6" s="55" customFormat="1" ht="37.5" customHeight="1">
      <c r="A142" s="112" t="s">
        <v>245</v>
      </c>
      <c r="B142" s="101" t="s">
        <v>111</v>
      </c>
      <c r="C142" s="102" t="s">
        <v>210</v>
      </c>
      <c r="D142" s="103">
        <v>13000</v>
      </c>
      <c r="E142" s="103">
        <v>3000</v>
      </c>
      <c r="F142" s="103">
        <f t="shared" si="12"/>
        <v>10000</v>
      </c>
    </row>
    <row r="143" spans="1:6" s="55" customFormat="1" ht="55.5" customHeight="1">
      <c r="A143" s="112" t="s">
        <v>322</v>
      </c>
      <c r="B143" s="101" t="s">
        <v>111</v>
      </c>
      <c r="C143" s="102" t="s">
        <v>323</v>
      </c>
      <c r="D143" s="103">
        <f aca="true" t="shared" si="18" ref="D143:D148">D144</f>
        <v>170</v>
      </c>
      <c r="E143" s="103">
        <v>0</v>
      </c>
      <c r="F143" s="103">
        <f t="shared" si="12"/>
        <v>170</v>
      </c>
    </row>
    <row r="144" spans="1:6" s="55" customFormat="1" ht="25.5">
      <c r="A144" s="110" t="s">
        <v>324</v>
      </c>
      <c r="B144" s="92" t="s">
        <v>111</v>
      </c>
      <c r="C144" s="93" t="s">
        <v>325</v>
      </c>
      <c r="D144" s="94">
        <f t="shared" si="18"/>
        <v>170</v>
      </c>
      <c r="E144" s="94">
        <v>0</v>
      </c>
      <c r="F144" s="95">
        <f t="shared" si="12"/>
        <v>170</v>
      </c>
    </row>
    <row r="145" spans="1:6" s="55" customFormat="1" ht="25.5">
      <c r="A145" s="110" t="s">
        <v>324</v>
      </c>
      <c r="B145" s="92" t="s">
        <v>111</v>
      </c>
      <c r="C145" s="93" t="s">
        <v>326</v>
      </c>
      <c r="D145" s="94">
        <f t="shared" si="18"/>
        <v>170</v>
      </c>
      <c r="E145" s="94">
        <v>0</v>
      </c>
      <c r="F145" s="95">
        <f t="shared" si="12"/>
        <v>170</v>
      </c>
    </row>
    <row r="146" spans="1:6" s="55" customFormat="1" ht="12.75">
      <c r="A146" s="110" t="s">
        <v>213</v>
      </c>
      <c r="B146" s="92" t="s">
        <v>111</v>
      </c>
      <c r="C146" s="93" t="s">
        <v>327</v>
      </c>
      <c r="D146" s="94">
        <f t="shared" si="18"/>
        <v>170</v>
      </c>
      <c r="E146" s="94">
        <v>0</v>
      </c>
      <c r="F146" s="95">
        <f t="shared" si="12"/>
        <v>170</v>
      </c>
    </row>
    <row r="147" spans="1:6" s="55" customFormat="1" ht="12.75">
      <c r="A147" s="110" t="s">
        <v>214</v>
      </c>
      <c r="B147" s="92" t="s">
        <v>111</v>
      </c>
      <c r="C147" s="93" t="s">
        <v>328</v>
      </c>
      <c r="D147" s="94">
        <f t="shared" si="18"/>
        <v>170</v>
      </c>
      <c r="E147" s="94">
        <v>0</v>
      </c>
      <c r="F147" s="95">
        <f t="shared" si="12"/>
        <v>170</v>
      </c>
    </row>
    <row r="148" spans="1:6" s="55" customFormat="1" ht="12.75">
      <c r="A148" s="110" t="s">
        <v>329</v>
      </c>
      <c r="B148" s="92" t="s">
        <v>111</v>
      </c>
      <c r="C148" s="93" t="s">
        <v>330</v>
      </c>
      <c r="D148" s="94">
        <f t="shared" si="18"/>
        <v>170</v>
      </c>
      <c r="E148" s="94">
        <v>0</v>
      </c>
      <c r="F148" s="95">
        <f t="shared" si="12"/>
        <v>170</v>
      </c>
    </row>
    <row r="149" spans="1:6" ht="50.25" customHeight="1">
      <c r="A149" s="110" t="s">
        <v>331</v>
      </c>
      <c r="B149" s="92" t="s">
        <v>111</v>
      </c>
      <c r="C149" s="93" t="s">
        <v>332</v>
      </c>
      <c r="D149" s="94">
        <v>170</v>
      </c>
      <c r="E149" s="94">
        <v>0</v>
      </c>
      <c r="F149" s="95">
        <f t="shared" si="12"/>
        <v>170</v>
      </c>
    </row>
    <row r="150" spans="1:6" ht="10.5" customHeight="1" thickBot="1">
      <c r="A150" s="96"/>
      <c r="B150" s="104"/>
      <c r="C150" s="98"/>
      <c r="D150" s="99"/>
      <c r="E150" s="99"/>
      <c r="F150" s="105"/>
    </row>
    <row r="151" spans="1:6" s="55" customFormat="1" ht="24" customHeight="1" thickBot="1">
      <c r="A151" s="106" t="s">
        <v>76</v>
      </c>
      <c r="B151" s="107">
        <v>450</v>
      </c>
      <c r="C151" s="108" t="s">
        <v>79</v>
      </c>
      <c r="D151" s="109" t="s">
        <v>91</v>
      </c>
      <c r="E151" s="109">
        <v>0</v>
      </c>
      <c r="F151" s="108" t="s">
        <v>79</v>
      </c>
    </row>
    <row r="152" spans="4:6" s="19" customFormat="1" ht="12.75">
      <c r="D152" s="29"/>
      <c r="E152" s="29"/>
      <c r="F152" s="2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scale="79" r:id="rId1"/>
  <rowBreaks count="2" manualBreakCount="2">
    <brk id="51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4"/>
  <sheetViews>
    <sheetView view="pageBreakPreview" zoomScaleNormal="115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0.12890625" style="25" customWidth="1"/>
    <col min="2" max="2" width="48.25390625" style="25" customWidth="1"/>
    <col min="3" max="3" width="4.375" style="26" customWidth="1"/>
    <col min="4" max="4" width="22.125" style="27" customWidth="1"/>
    <col min="5" max="5" width="17.75390625" style="23" customWidth="1"/>
    <col min="6" max="6" width="17.25390625" style="24" customWidth="1"/>
    <col min="7" max="7" width="17.625" style="24" customWidth="1"/>
    <col min="8" max="8" width="0.74609375" style="24" customWidth="1"/>
    <col min="9" max="16384" width="9.125" style="24" customWidth="1"/>
  </cols>
  <sheetData>
    <row r="1" spans="1:6" s="22" customFormat="1" ht="12.75" customHeight="1">
      <c r="A1" s="159"/>
      <c r="B1" s="159"/>
      <c r="C1" s="159"/>
      <c r="D1" s="159"/>
      <c r="E1" s="159"/>
      <c r="F1" s="159"/>
    </row>
    <row r="2" spans="1:6" ht="15.75" customHeight="1">
      <c r="A2" s="68"/>
      <c r="B2" s="69"/>
      <c r="C2" s="14"/>
      <c r="D2" s="70"/>
      <c r="E2" s="70" t="s">
        <v>54</v>
      </c>
      <c r="F2" s="14"/>
    </row>
    <row r="3" spans="1:6" ht="10.5" customHeight="1">
      <c r="A3" s="13"/>
      <c r="B3" s="18"/>
      <c r="C3" s="2"/>
      <c r="D3" s="71"/>
      <c r="E3" s="71"/>
      <c r="F3" s="71"/>
    </row>
    <row r="4" spans="1:6" ht="15">
      <c r="A4" s="48" t="s">
        <v>89</v>
      </c>
      <c r="B4" s="1"/>
      <c r="C4" s="7"/>
      <c r="D4" s="6"/>
      <c r="E4" s="65"/>
      <c r="F4" s="70"/>
    </row>
    <row r="5" spans="1:6" s="22" customFormat="1" ht="12.75" customHeight="1">
      <c r="A5" s="13"/>
      <c r="B5" s="18"/>
      <c r="C5" s="44"/>
      <c r="D5" s="45"/>
      <c r="E5" s="46"/>
      <c r="F5" s="47"/>
    </row>
    <row r="6" spans="2:7" ht="12.75" customHeight="1">
      <c r="B6" s="125"/>
      <c r="C6" s="125"/>
      <c r="D6" s="126" t="s">
        <v>80</v>
      </c>
      <c r="E6" s="126" t="s">
        <v>51</v>
      </c>
      <c r="F6" s="126"/>
      <c r="G6" s="126" t="s">
        <v>81</v>
      </c>
    </row>
    <row r="7" spans="2:7" ht="10.5" customHeight="1">
      <c r="B7" s="113"/>
      <c r="C7" s="127" t="s">
        <v>39</v>
      </c>
      <c r="D7" s="127" t="s">
        <v>82</v>
      </c>
      <c r="E7" s="127" t="s">
        <v>83</v>
      </c>
      <c r="F7" s="127" t="s">
        <v>46</v>
      </c>
      <c r="G7" s="127" t="s">
        <v>34</v>
      </c>
    </row>
    <row r="8" spans="2:7" ht="10.5" customHeight="1">
      <c r="B8" s="113" t="s">
        <v>36</v>
      </c>
      <c r="C8" s="127" t="s">
        <v>40</v>
      </c>
      <c r="D8" s="127" t="s">
        <v>84</v>
      </c>
      <c r="E8" s="127" t="s">
        <v>34</v>
      </c>
      <c r="F8" s="127"/>
      <c r="G8" s="127"/>
    </row>
    <row r="9" spans="2:7" ht="10.5" customHeight="1">
      <c r="B9" s="113"/>
      <c r="C9" s="127" t="s">
        <v>41</v>
      </c>
      <c r="D9" s="127" t="s">
        <v>66</v>
      </c>
      <c r="E9" s="127"/>
      <c r="F9" s="127"/>
      <c r="G9" s="127"/>
    </row>
    <row r="10" spans="2:7" ht="9.75" customHeight="1">
      <c r="B10" s="113"/>
      <c r="C10" s="127"/>
      <c r="D10" s="127" t="s">
        <v>64</v>
      </c>
      <c r="E10" s="127"/>
      <c r="F10" s="127"/>
      <c r="G10" s="127"/>
    </row>
    <row r="11" spans="2:7" ht="12.75" customHeight="1" thickBot="1">
      <c r="B11" s="114">
        <v>1</v>
      </c>
      <c r="C11" s="115">
        <v>2</v>
      </c>
      <c r="D11" s="128">
        <v>3</v>
      </c>
      <c r="E11" s="129" t="s">
        <v>32</v>
      </c>
      <c r="F11" s="130" t="s">
        <v>33</v>
      </c>
      <c r="G11" s="129" t="s">
        <v>37</v>
      </c>
    </row>
    <row r="12" spans="1:7" ht="25.5">
      <c r="A12" s="59" t="s">
        <v>85</v>
      </c>
      <c r="B12" s="131" t="s">
        <v>90</v>
      </c>
      <c r="C12" s="132">
        <v>500</v>
      </c>
      <c r="D12" s="133" t="s">
        <v>79</v>
      </c>
      <c r="E12" s="161">
        <v>2194.85</v>
      </c>
      <c r="F12" s="161">
        <f>-F14-F18</f>
        <v>86105.94000000006</v>
      </c>
      <c r="G12" s="162">
        <f>F12+E12</f>
        <v>88300.79000000007</v>
      </c>
    </row>
    <row r="13" spans="1:7" ht="12.75">
      <c r="A13" s="59" t="s">
        <v>85</v>
      </c>
      <c r="B13" s="134" t="s">
        <v>86</v>
      </c>
      <c r="C13" s="132">
        <v>700</v>
      </c>
      <c r="D13" s="135" t="s">
        <v>96</v>
      </c>
      <c r="E13" s="161">
        <f>E12</f>
        <v>2194.85</v>
      </c>
      <c r="F13" s="161">
        <f>F12</f>
        <v>86105.94000000006</v>
      </c>
      <c r="G13" s="162">
        <f>F13+E13</f>
        <v>88300.79000000007</v>
      </c>
    </row>
    <row r="14" spans="1:7" ht="12.75">
      <c r="A14" s="59" t="s">
        <v>85</v>
      </c>
      <c r="B14" s="136" t="s">
        <v>87</v>
      </c>
      <c r="C14" s="137">
        <v>710</v>
      </c>
      <c r="D14" s="138" t="s">
        <v>97</v>
      </c>
      <c r="E14" s="163">
        <v>-2061195.07</v>
      </c>
      <c r="F14" s="163">
        <v>-837805.55</v>
      </c>
      <c r="G14" s="164" t="s">
        <v>79</v>
      </c>
    </row>
    <row r="15" spans="1:7" s="60" customFormat="1" ht="12.75">
      <c r="A15" s="59" t="s">
        <v>85</v>
      </c>
      <c r="B15" s="139" t="s">
        <v>98</v>
      </c>
      <c r="C15" s="137">
        <v>710</v>
      </c>
      <c r="D15" s="138" t="s">
        <v>99</v>
      </c>
      <c r="E15" s="163">
        <f aca="true" t="shared" si="0" ref="E15:F17">E14</f>
        <v>-2061195.07</v>
      </c>
      <c r="F15" s="163">
        <f t="shared" si="0"/>
        <v>-837805.55</v>
      </c>
      <c r="G15" s="165">
        <f>G16</f>
        <v>-1223389.52</v>
      </c>
    </row>
    <row r="16" spans="1:7" s="60" customFormat="1" ht="25.5">
      <c r="A16" s="59" t="s">
        <v>85</v>
      </c>
      <c r="B16" s="139" t="s">
        <v>100</v>
      </c>
      <c r="C16" s="137">
        <v>710</v>
      </c>
      <c r="D16" s="138" t="s">
        <v>101</v>
      </c>
      <c r="E16" s="163">
        <f t="shared" si="0"/>
        <v>-2061195.07</v>
      </c>
      <c r="F16" s="163">
        <f t="shared" si="0"/>
        <v>-837805.55</v>
      </c>
      <c r="G16" s="165">
        <f>G17</f>
        <v>-1223389.52</v>
      </c>
    </row>
    <row r="17" spans="1:7" s="60" customFormat="1" ht="25.5">
      <c r="A17" s="59" t="s">
        <v>85</v>
      </c>
      <c r="B17" s="139" t="s">
        <v>102</v>
      </c>
      <c r="C17" s="137">
        <v>710</v>
      </c>
      <c r="D17" s="138" t="s">
        <v>103</v>
      </c>
      <c r="E17" s="163">
        <f t="shared" si="0"/>
        <v>-2061195.07</v>
      </c>
      <c r="F17" s="163">
        <f t="shared" si="0"/>
        <v>-837805.55</v>
      </c>
      <c r="G17" s="165">
        <f>E17-F17</f>
        <v>-1223389.52</v>
      </c>
    </row>
    <row r="18" spans="1:7" ht="12.75">
      <c r="A18" s="59" t="s">
        <v>85</v>
      </c>
      <c r="B18" s="136" t="s">
        <v>88</v>
      </c>
      <c r="C18" s="137">
        <v>720</v>
      </c>
      <c r="D18" s="138" t="s">
        <v>104</v>
      </c>
      <c r="E18" s="163">
        <v>2063389.92</v>
      </c>
      <c r="F18" s="163">
        <v>751699.61</v>
      </c>
      <c r="G18" s="164" t="s">
        <v>79</v>
      </c>
    </row>
    <row r="19" spans="1:7" s="60" customFormat="1" ht="12.75">
      <c r="A19" s="59" t="s">
        <v>85</v>
      </c>
      <c r="B19" s="139" t="s">
        <v>105</v>
      </c>
      <c r="C19" s="137">
        <v>720</v>
      </c>
      <c r="D19" s="138" t="s">
        <v>106</v>
      </c>
      <c r="E19" s="163">
        <f aca="true" t="shared" si="1" ref="E19:F21">E18</f>
        <v>2063389.92</v>
      </c>
      <c r="F19" s="163">
        <f t="shared" si="1"/>
        <v>751699.61</v>
      </c>
      <c r="G19" s="165">
        <f>E19-F19</f>
        <v>1311690.31</v>
      </c>
    </row>
    <row r="20" spans="1:7" s="60" customFormat="1" ht="25.5">
      <c r="A20" s="59" t="s">
        <v>85</v>
      </c>
      <c r="B20" s="139" t="s">
        <v>107</v>
      </c>
      <c r="C20" s="137">
        <v>720</v>
      </c>
      <c r="D20" s="138" t="s">
        <v>108</v>
      </c>
      <c r="E20" s="163">
        <f t="shared" si="1"/>
        <v>2063389.92</v>
      </c>
      <c r="F20" s="163">
        <f t="shared" si="1"/>
        <v>751699.61</v>
      </c>
      <c r="G20" s="165">
        <f>E20-F20</f>
        <v>1311690.31</v>
      </c>
    </row>
    <row r="21" spans="1:7" s="60" customFormat="1" ht="26.25" thickBot="1">
      <c r="A21" s="59" t="s">
        <v>85</v>
      </c>
      <c r="B21" s="139" t="s">
        <v>109</v>
      </c>
      <c r="C21" s="137">
        <v>720</v>
      </c>
      <c r="D21" s="138" t="s">
        <v>110</v>
      </c>
      <c r="E21" s="163">
        <f t="shared" si="1"/>
        <v>2063389.92</v>
      </c>
      <c r="F21" s="163">
        <f t="shared" si="1"/>
        <v>751699.61</v>
      </c>
      <c r="G21" s="165">
        <f>E21-F21</f>
        <v>1311690.31</v>
      </c>
    </row>
    <row r="22" spans="2:7" ht="10.5" customHeight="1">
      <c r="B22" s="61"/>
      <c r="C22" s="62"/>
      <c r="D22" s="62"/>
      <c r="E22" s="63"/>
      <c r="F22" s="64"/>
      <c r="G22" s="64"/>
    </row>
    <row r="23" spans="2:7" ht="10.5" customHeight="1">
      <c r="B23" s="160" t="s">
        <v>69</v>
      </c>
      <c r="C23" s="160"/>
      <c r="D23" s="53" t="s">
        <v>279</v>
      </c>
      <c r="E23" s="18"/>
      <c r="F23" s="65"/>
      <c r="G23" s="65"/>
    </row>
    <row r="24" spans="2:7" s="52" customFormat="1" ht="6.75" customHeight="1">
      <c r="B24" s="51" t="s">
        <v>70</v>
      </c>
      <c r="D24" s="51" t="s">
        <v>58</v>
      </c>
      <c r="E24" s="66"/>
      <c r="F24" s="67"/>
      <c r="G24" s="67"/>
    </row>
    <row r="25" spans="2:7" ht="10.5" customHeight="1">
      <c r="B25" s="1"/>
      <c r="C25" s="1"/>
      <c r="D25" s="1"/>
      <c r="E25" s="4"/>
      <c r="F25" s="65"/>
      <c r="G25" s="65"/>
    </row>
    <row r="26" spans="2:7" ht="12.75" customHeight="1">
      <c r="B26" s="1"/>
      <c r="C26" s="1"/>
      <c r="D26" s="1"/>
      <c r="E26" s="65"/>
      <c r="F26" s="65"/>
      <c r="G26" s="65"/>
    </row>
    <row r="27" spans="2:7" ht="9.75" customHeight="1">
      <c r="B27" s="18" t="s">
        <v>42</v>
      </c>
      <c r="C27" s="14"/>
      <c r="D27" s="14"/>
      <c r="E27" s="14"/>
      <c r="F27" s="14"/>
      <c r="G27" s="65"/>
    </row>
    <row r="28" spans="2:7" ht="11.25" customHeight="1">
      <c r="B28" s="4" t="s">
        <v>71</v>
      </c>
      <c r="C28" s="4"/>
      <c r="D28" s="4" t="s">
        <v>94</v>
      </c>
      <c r="E28" s="4"/>
      <c r="F28" s="4"/>
      <c r="G28" s="4"/>
    </row>
    <row r="29" spans="2:7" ht="7.5" customHeight="1">
      <c r="B29" s="51" t="s">
        <v>70</v>
      </c>
      <c r="C29" s="13"/>
      <c r="D29" s="51" t="s">
        <v>58</v>
      </c>
      <c r="E29" s="4"/>
      <c r="F29" s="4"/>
      <c r="G29" s="4"/>
    </row>
    <row r="30" spans="2:7" ht="17.25" customHeight="1">
      <c r="B30" s="4"/>
      <c r="C30" s="4"/>
      <c r="D30" s="4"/>
      <c r="E30" s="4"/>
      <c r="F30" s="4"/>
      <c r="G30" s="4"/>
    </row>
    <row r="31" spans="2:7" ht="17.25" customHeight="1">
      <c r="B31" s="7" t="s">
        <v>72</v>
      </c>
      <c r="C31" s="7"/>
      <c r="D31" s="53" t="s">
        <v>94</v>
      </c>
      <c r="E31" s="4"/>
      <c r="F31" s="4"/>
      <c r="G31" s="4"/>
    </row>
    <row r="32" spans="2:7" ht="7.5" customHeight="1">
      <c r="B32" s="51" t="s">
        <v>70</v>
      </c>
      <c r="C32" s="13"/>
      <c r="D32" s="51" t="s">
        <v>58</v>
      </c>
      <c r="E32" s="4"/>
      <c r="F32" s="4"/>
      <c r="G32" s="4"/>
    </row>
    <row r="33" spans="2:7" ht="17.25" customHeight="1">
      <c r="B33" s="7"/>
      <c r="C33" s="7"/>
      <c r="D33" s="13"/>
      <c r="E33" s="4"/>
      <c r="F33" s="4"/>
      <c r="G33" s="4"/>
    </row>
    <row r="34" spans="2:7" ht="17.25" customHeight="1">
      <c r="B34" s="7" t="s">
        <v>393</v>
      </c>
      <c r="C34" s="1"/>
      <c r="D34" s="1"/>
      <c r="E34" s="29"/>
      <c r="F34" s="29"/>
      <c r="G34" s="29"/>
    </row>
  </sheetData>
  <sheetProtection/>
  <mergeCells count="2">
    <mergeCell ref="A1:F1"/>
    <mergeCell ref="B23:C2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Zver</cp:lastModifiedBy>
  <cp:lastPrinted>2004-01-01T00:28:52Z</cp:lastPrinted>
  <dcterms:created xsi:type="dcterms:W3CDTF">1999-06-18T11:49:53Z</dcterms:created>
  <dcterms:modified xsi:type="dcterms:W3CDTF">2003-12-31T21:53:48Z</dcterms:modified>
  <cp:category/>
  <cp:version/>
  <cp:contentType/>
  <cp:contentStatus/>
</cp:coreProperties>
</file>